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8145" windowHeight="649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вересень" sheetId="6" r:id="rId6"/>
    <sheet name="жовтень" sheetId="7" r:id="rId7"/>
    <sheet name="листопад" sheetId="8" r:id="rId8"/>
    <sheet name="грудень" sheetId="9" r:id="rId9"/>
    <sheet name="за рік" sheetId="10" r:id="rId10"/>
  </sheets>
  <calcPr calcId="125725"/>
</workbook>
</file>

<file path=xl/calcChain.xml><?xml version="1.0" encoding="utf-8"?>
<calcChain xmlns="http://schemas.openxmlformats.org/spreadsheetml/2006/main">
  <c r="AE15" i="8"/>
  <c r="AH16" i="6"/>
  <c r="AG16"/>
  <c r="AI16"/>
  <c r="AD16"/>
  <c r="AC16"/>
  <c r="AE16"/>
  <c r="Y16"/>
  <c r="X16"/>
  <c r="W16" s="1"/>
  <c r="V16"/>
  <c r="U16"/>
  <c r="T16" s="1"/>
  <c r="O16"/>
  <c r="J16"/>
  <c r="I16"/>
  <c r="H16"/>
  <c r="C16"/>
  <c r="F16"/>
  <c r="AA16"/>
  <c r="AE15"/>
  <c r="AA15"/>
  <c r="W15"/>
  <c r="T15"/>
  <c r="H15"/>
  <c r="F15"/>
  <c r="R15"/>
  <c r="AE14"/>
  <c r="AA14"/>
  <c r="W14"/>
  <c r="T14"/>
  <c r="H14"/>
  <c r="F14"/>
  <c r="R14" s="1"/>
  <c r="AE13"/>
  <c r="AA13"/>
  <c r="W13"/>
  <c r="T13"/>
  <c r="H13"/>
  <c r="F13"/>
  <c r="R13"/>
  <c r="AE12"/>
  <c r="AA12"/>
  <c r="W12"/>
  <c r="T12"/>
  <c r="H12"/>
  <c r="F12"/>
  <c r="R12" s="1"/>
  <c r="AE11"/>
  <c r="AA11"/>
  <c r="W11"/>
  <c r="T11"/>
  <c r="H11"/>
  <c r="F11"/>
  <c r="R11"/>
  <c r="AE10"/>
  <c r="AA10"/>
  <c r="W10"/>
  <c r="T10"/>
  <c r="H10"/>
  <c r="F10"/>
  <c r="R10" s="1"/>
  <c r="AE9"/>
  <c r="AA9"/>
  <c r="W9"/>
  <c r="T9"/>
  <c r="H9"/>
  <c r="F9"/>
  <c r="R9"/>
  <c r="AE8"/>
  <c r="AA8"/>
  <c r="W8"/>
  <c r="T8"/>
  <c r="H8"/>
  <c r="F8"/>
  <c r="R8" s="1"/>
  <c r="AA7"/>
  <c r="W7"/>
  <c r="T7"/>
  <c r="H7"/>
  <c r="F7"/>
  <c r="R7" s="1"/>
  <c r="AE6"/>
  <c r="AA6"/>
  <c r="W6"/>
  <c r="T6"/>
  <c r="H6"/>
  <c r="F6"/>
  <c r="R6"/>
  <c r="AF11" i="4"/>
  <c r="AE11"/>
  <c r="AB11"/>
  <c r="AA11"/>
  <c r="W11"/>
  <c r="T11"/>
  <c r="N11"/>
  <c r="H11"/>
  <c r="G11"/>
  <c r="S11"/>
  <c r="F11"/>
  <c r="R11"/>
  <c r="E11"/>
  <c r="Q11"/>
  <c r="E9" i="10"/>
  <c r="F10" i="2"/>
  <c r="G10"/>
  <c r="AA12" i="9"/>
  <c r="T12"/>
  <c r="W12"/>
  <c r="N12"/>
  <c r="B6" i="1"/>
  <c r="F6"/>
  <c r="AA6" s="1"/>
  <c r="G6"/>
  <c r="AB6" s="1"/>
  <c r="E6"/>
  <c r="H6"/>
  <c r="L6"/>
  <c r="N6"/>
  <c r="T6"/>
  <c r="W6"/>
  <c r="AE6"/>
  <c r="AF6"/>
  <c r="B7"/>
  <c r="F7"/>
  <c r="AA7"/>
  <c r="G7"/>
  <c r="AB7"/>
  <c r="E7"/>
  <c r="H7"/>
  <c r="L7"/>
  <c r="M7"/>
  <c r="N7"/>
  <c r="T7"/>
  <c r="W7"/>
  <c r="AE7"/>
  <c r="AF7"/>
  <c r="B8"/>
  <c r="F8"/>
  <c r="AA8"/>
  <c r="G8"/>
  <c r="AB8"/>
  <c r="H8"/>
  <c r="L8"/>
  <c r="M8"/>
  <c r="N8"/>
  <c r="T8"/>
  <c r="W8"/>
  <c r="AE8"/>
  <c r="AF8"/>
  <c r="B9"/>
  <c r="F9"/>
  <c r="AA9" s="1"/>
  <c r="G9"/>
  <c r="AB9" s="1"/>
  <c r="E9"/>
  <c r="H9"/>
  <c r="L9"/>
  <c r="N9"/>
  <c r="T9"/>
  <c r="W9"/>
  <c r="AE9"/>
  <c r="AF9"/>
  <c r="B10"/>
  <c r="F10"/>
  <c r="AA10" s="1"/>
  <c r="G10"/>
  <c r="AB10" s="1"/>
  <c r="E10"/>
  <c r="H10"/>
  <c r="L10"/>
  <c r="N10"/>
  <c r="T10"/>
  <c r="W10"/>
  <c r="AE10"/>
  <c r="AF10"/>
  <c r="B11"/>
  <c r="F11"/>
  <c r="AA11" s="1"/>
  <c r="G11"/>
  <c r="AB11" s="1"/>
  <c r="E11"/>
  <c r="H11"/>
  <c r="L11"/>
  <c r="N11"/>
  <c r="T11"/>
  <c r="W11"/>
  <c r="AE11"/>
  <c r="AF11"/>
  <c r="B12"/>
  <c r="F12"/>
  <c r="AA12" s="1"/>
  <c r="G12"/>
  <c r="AB12" s="1"/>
  <c r="E12"/>
  <c r="H12"/>
  <c r="L12"/>
  <c r="N12"/>
  <c r="T12"/>
  <c r="W12"/>
  <c r="AE12"/>
  <c r="AF12"/>
  <c r="B13"/>
  <c r="F13"/>
  <c r="AA13" s="1"/>
  <c r="G13"/>
  <c r="AB13" s="1"/>
  <c r="E13"/>
  <c r="H13"/>
  <c r="L13"/>
  <c r="N13"/>
  <c r="T13"/>
  <c r="W13"/>
  <c r="AE13"/>
  <c r="AF13"/>
  <c r="B14"/>
  <c r="F14"/>
  <c r="AA14" s="1"/>
  <c r="G14"/>
  <c r="AB14" s="1"/>
  <c r="E14"/>
  <c r="H14"/>
  <c r="L14"/>
  <c r="N14"/>
  <c r="T14"/>
  <c r="W14"/>
  <c r="AE14"/>
  <c r="AF14"/>
  <c r="B15"/>
  <c r="F15"/>
  <c r="AA15" s="1"/>
  <c r="G15"/>
  <c r="AB15" s="1"/>
  <c r="E15"/>
  <c r="H15"/>
  <c r="L15"/>
  <c r="N15"/>
  <c r="T15"/>
  <c r="W15"/>
  <c r="Z15" s="1"/>
  <c r="AE15"/>
  <c r="AF15"/>
  <c r="C16"/>
  <c r="D16"/>
  <c r="B16"/>
  <c r="I16"/>
  <c r="J16"/>
  <c r="H16" s="1"/>
  <c r="O16"/>
  <c r="P16"/>
  <c r="N16"/>
  <c r="U16"/>
  <c r="V16"/>
  <c r="T16" s="1"/>
  <c r="X16"/>
  <c r="Y16"/>
  <c r="W16"/>
  <c r="AC16"/>
  <c r="AD16"/>
  <c r="AE16" s="1"/>
  <c r="AG16"/>
  <c r="AH16"/>
  <c r="G16"/>
  <c r="AB16" s="1"/>
  <c r="M16"/>
  <c r="AI16"/>
  <c r="F16"/>
  <c r="B6" i="2"/>
  <c r="F6"/>
  <c r="G6"/>
  <c r="E6"/>
  <c r="H6"/>
  <c r="L6"/>
  <c r="M6"/>
  <c r="N6"/>
  <c r="Q6" s="1"/>
  <c r="R6"/>
  <c r="S6"/>
  <c r="C56" i="9"/>
  <c r="T6" i="2"/>
  <c r="W6"/>
  <c r="Z6" s="1"/>
  <c r="AA6"/>
  <c r="AB6"/>
  <c r="AE6"/>
  <c r="AF6"/>
  <c r="B7"/>
  <c r="F7"/>
  <c r="G7"/>
  <c r="E7" s="1"/>
  <c r="H7"/>
  <c r="L7"/>
  <c r="M7"/>
  <c r="N7"/>
  <c r="Q7"/>
  <c r="R7"/>
  <c r="S7"/>
  <c r="C57" i="9" s="1"/>
  <c r="T7" i="2"/>
  <c r="W7"/>
  <c r="Z7"/>
  <c r="AA7"/>
  <c r="AB7"/>
  <c r="AE7"/>
  <c r="AF7"/>
  <c r="B8"/>
  <c r="F8"/>
  <c r="G8"/>
  <c r="E8"/>
  <c r="H8"/>
  <c r="L8"/>
  <c r="M8"/>
  <c r="N8"/>
  <c r="Q8" s="1"/>
  <c r="R8"/>
  <c r="S8"/>
  <c r="C58" i="9"/>
  <c r="T8" i="2"/>
  <c r="W8"/>
  <c r="Z8" s="1"/>
  <c r="AA8"/>
  <c r="AB8"/>
  <c r="AE8"/>
  <c r="AF8"/>
  <c r="B9"/>
  <c r="F9"/>
  <c r="G9"/>
  <c r="E9" s="1"/>
  <c r="H9"/>
  <c r="L9"/>
  <c r="M9"/>
  <c r="N9"/>
  <c r="Q9"/>
  <c r="R9"/>
  <c r="S9"/>
  <c r="C59" i="9" s="1"/>
  <c r="T9" i="2"/>
  <c r="W9"/>
  <c r="Z9"/>
  <c r="AA9"/>
  <c r="AB9"/>
  <c r="AE9"/>
  <c r="AF9"/>
  <c r="B10"/>
  <c r="H10"/>
  <c r="L10"/>
  <c r="M10"/>
  <c r="N10"/>
  <c r="Q10"/>
  <c r="R10"/>
  <c r="S10"/>
  <c r="C60" i="9" s="1"/>
  <c r="T10" i="2"/>
  <c r="W10"/>
  <c r="Z10"/>
  <c r="AA10"/>
  <c r="AB10"/>
  <c r="AE10"/>
  <c r="AF10"/>
  <c r="B11"/>
  <c r="F11"/>
  <c r="G11"/>
  <c r="E11"/>
  <c r="H11"/>
  <c r="L11"/>
  <c r="M11"/>
  <c r="N11"/>
  <c r="Q11" s="1"/>
  <c r="C9" i="10" s="1"/>
  <c r="R11" i="2"/>
  <c r="S11"/>
  <c r="C61" i="9"/>
  <c r="T11" i="2"/>
  <c r="W11"/>
  <c r="Z11" s="1"/>
  <c r="AA11"/>
  <c r="AB11"/>
  <c r="AE11"/>
  <c r="AF11"/>
  <c r="B12"/>
  <c r="F12"/>
  <c r="G12"/>
  <c r="E12" s="1"/>
  <c r="H12"/>
  <c r="L12"/>
  <c r="M12"/>
  <c r="N12"/>
  <c r="Q12"/>
  <c r="R12"/>
  <c r="S12"/>
  <c r="C62" i="9" s="1"/>
  <c r="T12" i="2"/>
  <c r="W12"/>
  <c r="Z12"/>
  <c r="AA12"/>
  <c r="AB12"/>
  <c r="AE12"/>
  <c r="AF12"/>
  <c r="B13"/>
  <c r="F13"/>
  <c r="G13"/>
  <c r="E13"/>
  <c r="H13"/>
  <c r="L13"/>
  <c r="M13"/>
  <c r="N13"/>
  <c r="Q13" s="1"/>
  <c r="C11" i="10" s="1"/>
  <c r="R13" i="2"/>
  <c r="S13"/>
  <c r="C63" i="9"/>
  <c r="T13" i="2"/>
  <c r="W13"/>
  <c r="Z13" s="1"/>
  <c r="AA13"/>
  <c r="AB13"/>
  <c r="AE13"/>
  <c r="AF13"/>
  <c r="B14"/>
  <c r="F14"/>
  <c r="G14"/>
  <c r="E14" s="1"/>
  <c r="H14"/>
  <c r="L14"/>
  <c r="M14"/>
  <c r="N14"/>
  <c r="Q14"/>
  <c r="R14"/>
  <c r="S14"/>
  <c r="C64" i="9" s="1"/>
  <c r="T14" i="2"/>
  <c r="W14"/>
  <c r="Z14"/>
  <c r="AA14"/>
  <c r="AB14"/>
  <c r="AE14"/>
  <c r="AF14"/>
  <c r="B15"/>
  <c r="F15"/>
  <c r="G15"/>
  <c r="E15"/>
  <c r="H15"/>
  <c r="L15"/>
  <c r="M15"/>
  <c r="N15"/>
  <c r="Q15" s="1"/>
  <c r="C13" i="10" s="1"/>
  <c r="R15" i="2"/>
  <c r="S15"/>
  <c r="C65" i="9"/>
  <c r="T15" i="2"/>
  <c r="W15"/>
  <c r="Z15" s="1"/>
  <c r="AA15"/>
  <c r="AB15"/>
  <c r="AE15"/>
  <c r="AF15"/>
  <c r="C16"/>
  <c r="F16" s="1"/>
  <c r="R16" s="1"/>
  <c r="D16"/>
  <c r="B16"/>
  <c r="I16"/>
  <c r="J16"/>
  <c r="H16" s="1"/>
  <c r="K16" s="1"/>
  <c r="O16"/>
  <c r="P16"/>
  <c r="N16"/>
  <c r="S16"/>
  <c r="C66" i="9"/>
  <c r="U16" i="2"/>
  <c r="V16"/>
  <c r="T16" s="1"/>
  <c r="X16"/>
  <c r="AA16" s="1"/>
  <c r="Y16"/>
  <c r="W16"/>
  <c r="AB16"/>
  <c r="AC16"/>
  <c r="AD16"/>
  <c r="AE16" s="1"/>
  <c r="AG16"/>
  <c r="AH16"/>
  <c r="G16"/>
  <c r="AI16"/>
  <c r="C56"/>
  <c r="C58"/>
  <c r="C60"/>
  <c r="C61"/>
  <c r="C62"/>
  <c r="C63"/>
  <c r="C64"/>
  <c r="C65"/>
  <c r="C66"/>
  <c r="B6" i="3"/>
  <c r="F6"/>
  <c r="R6" s="1"/>
  <c r="G6"/>
  <c r="E6"/>
  <c r="H6"/>
  <c r="L6"/>
  <c r="M6"/>
  <c r="N6"/>
  <c r="S6"/>
  <c r="D56" i="9" s="1"/>
  <c r="T6" i="3"/>
  <c r="W6"/>
  <c r="Z6"/>
  <c r="AA6"/>
  <c r="AB6"/>
  <c r="AE6"/>
  <c r="AF6"/>
  <c r="B7"/>
  <c r="F7"/>
  <c r="R7" s="1"/>
  <c r="G7"/>
  <c r="E7"/>
  <c r="H7"/>
  <c r="L7"/>
  <c r="M7"/>
  <c r="N7"/>
  <c r="S7"/>
  <c r="D57" i="9" s="1"/>
  <c r="T7" i="3"/>
  <c r="W7"/>
  <c r="Z7"/>
  <c r="AA7"/>
  <c r="AB7"/>
  <c r="AE7"/>
  <c r="AF7"/>
  <c r="B8"/>
  <c r="F8"/>
  <c r="R8" s="1"/>
  <c r="G8"/>
  <c r="E8"/>
  <c r="H8"/>
  <c r="L8"/>
  <c r="M8"/>
  <c r="N8"/>
  <c r="S8"/>
  <c r="D58" i="9" s="1"/>
  <c r="T8" i="3"/>
  <c r="W8"/>
  <c r="Z8"/>
  <c r="AA8"/>
  <c r="AB8"/>
  <c r="AE8"/>
  <c r="AF8"/>
  <c r="B9"/>
  <c r="F9"/>
  <c r="R9" s="1"/>
  <c r="G9"/>
  <c r="E9"/>
  <c r="H9"/>
  <c r="L9"/>
  <c r="M9"/>
  <c r="N9"/>
  <c r="S9"/>
  <c r="D59" i="9" s="1"/>
  <c r="T9" i="3"/>
  <c r="W9"/>
  <c r="Z9"/>
  <c r="AA9"/>
  <c r="AB9"/>
  <c r="AE9"/>
  <c r="AF9"/>
  <c r="B10"/>
  <c r="F10"/>
  <c r="R10" s="1"/>
  <c r="G10"/>
  <c r="E10"/>
  <c r="H10"/>
  <c r="L10"/>
  <c r="M10"/>
  <c r="N10"/>
  <c r="S10"/>
  <c r="D60" i="9" s="1"/>
  <c r="T10" i="3"/>
  <c r="W10"/>
  <c r="Z10"/>
  <c r="AA10"/>
  <c r="AB10"/>
  <c r="AE10"/>
  <c r="AF10"/>
  <c r="B11"/>
  <c r="F11"/>
  <c r="R11" s="1"/>
  <c r="G11"/>
  <c r="E11"/>
  <c r="H11"/>
  <c r="L11"/>
  <c r="M11"/>
  <c r="N11"/>
  <c r="S11"/>
  <c r="D61" i="9" s="1"/>
  <c r="T11" i="3"/>
  <c r="W11"/>
  <c r="Z11"/>
  <c r="AA11"/>
  <c r="AB11"/>
  <c r="AE11"/>
  <c r="AF11"/>
  <c r="B12"/>
  <c r="F12"/>
  <c r="R12" s="1"/>
  <c r="G12"/>
  <c r="E12"/>
  <c r="H12"/>
  <c r="L12"/>
  <c r="M12"/>
  <c r="N12"/>
  <c r="S12"/>
  <c r="D62" i="9" s="1"/>
  <c r="T12" i="3"/>
  <c r="W12"/>
  <c r="Z12"/>
  <c r="AA12"/>
  <c r="AB12"/>
  <c r="AE12"/>
  <c r="AF12"/>
  <c r="B13"/>
  <c r="F13"/>
  <c r="R13" s="1"/>
  <c r="G13"/>
  <c r="E13"/>
  <c r="H13"/>
  <c r="L13"/>
  <c r="M13"/>
  <c r="N13"/>
  <c r="S13"/>
  <c r="D63" i="9" s="1"/>
  <c r="T13" i="3"/>
  <c r="W13"/>
  <c r="Z13"/>
  <c r="AA13"/>
  <c r="AB13"/>
  <c r="AE13"/>
  <c r="AF13"/>
  <c r="B14"/>
  <c r="F14"/>
  <c r="R14" s="1"/>
  <c r="G14"/>
  <c r="E14"/>
  <c r="H14"/>
  <c r="L14"/>
  <c r="M14"/>
  <c r="N14"/>
  <c r="S14"/>
  <c r="D64" i="9" s="1"/>
  <c r="T14" i="3"/>
  <c r="W14"/>
  <c r="Z14"/>
  <c r="AA14"/>
  <c r="AB14"/>
  <c r="AE14"/>
  <c r="AF14"/>
  <c r="B15"/>
  <c r="F15"/>
  <c r="R15" s="1"/>
  <c r="G15"/>
  <c r="E15"/>
  <c r="H15"/>
  <c r="L15"/>
  <c r="M15"/>
  <c r="N15"/>
  <c r="S15"/>
  <c r="D65" i="9" s="1"/>
  <c r="T15" i="3"/>
  <c r="W15"/>
  <c r="Z15"/>
  <c r="AA15"/>
  <c r="AB15"/>
  <c r="AE15"/>
  <c r="AF15"/>
  <c r="C16"/>
  <c r="D16"/>
  <c r="B16" s="1"/>
  <c r="I16"/>
  <c r="J16"/>
  <c r="H16"/>
  <c r="O16"/>
  <c r="P16"/>
  <c r="N16" s="1"/>
  <c r="U16"/>
  <c r="V16"/>
  <c r="T16"/>
  <c r="X16"/>
  <c r="Y16"/>
  <c r="W16" s="1"/>
  <c r="Z16" s="1"/>
  <c r="AA16"/>
  <c r="AB16"/>
  <c r="AC16"/>
  <c r="AD16"/>
  <c r="AE16" s="1"/>
  <c r="AG16"/>
  <c r="AH16"/>
  <c r="G16"/>
  <c r="AI16"/>
  <c r="F16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B6" i="4"/>
  <c r="F6"/>
  <c r="G6"/>
  <c r="E6" s="1"/>
  <c r="H6"/>
  <c r="L6"/>
  <c r="M6"/>
  <c r="N6"/>
  <c r="R6"/>
  <c r="T6"/>
  <c r="W6"/>
  <c r="Z6" s="1"/>
  <c r="AA6"/>
  <c r="AB6"/>
  <c r="AE6"/>
  <c r="AF6"/>
  <c r="B7"/>
  <c r="F7"/>
  <c r="G7"/>
  <c r="E7" s="1"/>
  <c r="H7"/>
  <c r="L7"/>
  <c r="M7"/>
  <c r="N7"/>
  <c r="R7"/>
  <c r="T7"/>
  <c r="W7"/>
  <c r="Z7" s="1"/>
  <c r="AA7"/>
  <c r="AB7"/>
  <c r="AE7"/>
  <c r="AF7"/>
  <c r="B8"/>
  <c r="F8"/>
  <c r="G8"/>
  <c r="E8" s="1"/>
  <c r="H8"/>
  <c r="L8"/>
  <c r="M8"/>
  <c r="N8"/>
  <c r="R8"/>
  <c r="T8"/>
  <c r="W8"/>
  <c r="Z8" s="1"/>
  <c r="AA8"/>
  <c r="AB8"/>
  <c r="AE8"/>
  <c r="AF8"/>
  <c r="B9"/>
  <c r="F9"/>
  <c r="G9"/>
  <c r="E9" s="1"/>
  <c r="H9"/>
  <c r="L9"/>
  <c r="M9"/>
  <c r="N9"/>
  <c r="R9"/>
  <c r="T9"/>
  <c r="W9"/>
  <c r="Z9" s="1"/>
  <c r="AA9"/>
  <c r="AB9"/>
  <c r="AE9"/>
  <c r="AF9"/>
  <c r="B10"/>
  <c r="F10"/>
  <c r="G10"/>
  <c r="E10" s="1"/>
  <c r="H10"/>
  <c r="L10"/>
  <c r="M10"/>
  <c r="N10"/>
  <c r="R10"/>
  <c r="T10"/>
  <c r="W10"/>
  <c r="Z10" s="1"/>
  <c r="AA10"/>
  <c r="AB10"/>
  <c r="AE10"/>
  <c r="AF10"/>
  <c r="B11"/>
  <c r="Z11" s="1"/>
  <c r="B12"/>
  <c r="F12"/>
  <c r="G12"/>
  <c r="E12" s="1"/>
  <c r="K12" s="1"/>
  <c r="H12"/>
  <c r="L12"/>
  <c r="M12"/>
  <c r="N12"/>
  <c r="R12"/>
  <c r="T12"/>
  <c r="W12"/>
  <c r="Z12" s="1"/>
  <c r="AA12"/>
  <c r="AB12"/>
  <c r="AE12"/>
  <c r="AF12"/>
  <c r="B13"/>
  <c r="F13"/>
  <c r="G13"/>
  <c r="E13" s="1"/>
  <c r="Q13" s="1"/>
  <c r="E11" i="10" s="1"/>
  <c r="H13" i="4"/>
  <c r="L13"/>
  <c r="M13"/>
  <c r="N13"/>
  <c r="R13"/>
  <c r="T13"/>
  <c r="W13"/>
  <c r="Z13" s="1"/>
  <c r="AA13"/>
  <c r="AB13"/>
  <c r="AE13"/>
  <c r="AF13"/>
  <c r="B14"/>
  <c r="F14"/>
  <c r="G14"/>
  <c r="E14" s="1"/>
  <c r="K14" s="1"/>
  <c r="H14"/>
  <c r="L14"/>
  <c r="M14"/>
  <c r="N14"/>
  <c r="R14"/>
  <c r="T14"/>
  <c r="W14"/>
  <c r="Z14" s="1"/>
  <c r="AA14"/>
  <c r="AB14"/>
  <c r="AE14"/>
  <c r="AF14"/>
  <c r="B15"/>
  <c r="F15"/>
  <c r="G15"/>
  <c r="E15" s="1"/>
  <c r="Q15" s="1"/>
  <c r="E13" i="10" s="1"/>
  <c r="H15" i="4"/>
  <c r="L15"/>
  <c r="M15"/>
  <c r="N15"/>
  <c r="R15"/>
  <c r="T15"/>
  <c r="W15"/>
  <c r="Z15" s="1"/>
  <c r="AA15"/>
  <c r="AB15"/>
  <c r="AE15"/>
  <c r="AF15"/>
  <c r="C16"/>
  <c r="D16"/>
  <c r="B16"/>
  <c r="I16"/>
  <c r="J16"/>
  <c r="H16" s="1"/>
  <c r="K16" s="1"/>
  <c r="O16"/>
  <c r="P16"/>
  <c r="N16"/>
  <c r="U16"/>
  <c r="V16"/>
  <c r="T16" s="1"/>
  <c r="X16"/>
  <c r="AA16" s="1"/>
  <c r="Y16"/>
  <c r="W16"/>
  <c r="AB16"/>
  <c r="AC16"/>
  <c r="AD16"/>
  <c r="AE16" s="1"/>
  <c r="AG16"/>
  <c r="AH16"/>
  <c r="G16"/>
  <c r="AI16"/>
  <c r="F16"/>
  <c r="C56"/>
  <c r="C57"/>
  <c r="C58"/>
  <c r="C59"/>
  <c r="C60"/>
  <c r="C61"/>
  <c r="C62"/>
  <c r="C63"/>
  <c r="C64"/>
  <c r="C65"/>
  <c r="C66"/>
  <c r="B6" i="5"/>
  <c r="F6"/>
  <c r="R6" s="1"/>
  <c r="G6"/>
  <c r="E6"/>
  <c r="H6"/>
  <c r="L6"/>
  <c r="M6"/>
  <c r="N6"/>
  <c r="S6"/>
  <c r="F56" s="1"/>
  <c r="T6"/>
  <c r="W6"/>
  <c r="Z6"/>
  <c r="AA6"/>
  <c r="AB6"/>
  <c r="AE6"/>
  <c r="AF6"/>
  <c r="B7"/>
  <c r="F7"/>
  <c r="R7" s="1"/>
  <c r="G7"/>
  <c r="E7"/>
  <c r="H7"/>
  <c r="L7"/>
  <c r="M7"/>
  <c r="N7"/>
  <c r="S7"/>
  <c r="F57" s="1"/>
  <c r="T7"/>
  <c r="W7"/>
  <c r="Z7"/>
  <c r="AA7"/>
  <c r="AB7"/>
  <c r="AE7"/>
  <c r="AF7"/>
  <c r="B8"/>
  <c r="F8"/>
  <c r="R8" s="1"/>
  <c r="G8"/>
  <c r="E8"/>
  <c r="H8"/>
  <c r="L8"/>
  <c r="M8"/>
  <c r="N8"/>
  <c r="S8"/>
  <c r="F58" s="1"/>
  <c r="T8"/>
  <c r="W8"/>
  <c r="Z8"/>
  <c r="AA8"/>
  <c r="AB8"/>
  <c r="AE8"/>
  <c r="AF8"/>
  <c r="B9"/>
  <c r="F9"/>
  <c r="R9" s="1"/>
  <c r="G9"/>
  <c r="E9"/>
  <c r="H9"/>
  <c r="L9"/>
  <c r="M9"/>
  <c r="N9"/>
  <c r="S9"/>
  <c r="F59" s="1"/>
  <c r="T9"/>
  <c r="W9"/>
  <c r="Z9"/>
  <c r="AA9"/>
  <c r="AB9"/>
  <c r="AE9"/>
  <c r="AF9"/>
  <c r="B10"/>
  <c r="F10"/>
  <c r="R10" s="1"/>
  <c r="G10"/>
  <c r="E10"/>
  <c r="H10"/>
  <c r="L10"/>
  <c r="M10"/>
  <c r="N10"/>
  <c r="S10"/>
  <c r="F60" s="1"/>
  <c r="T10"/>
  <c r="W10"/>
  <c r="Z10"/>
  <c r="AA10"/>
  <c r="AB10"/>
  <c r="AE10"/>
  <c r="AF10"/>
  <c r="B11"/>
  <c r="F11"/>
  <c r="R11" s="1"/>
  <c r="G11"/>
  <c r="E11"/>
  <c r="H11"/>
  <c r="L11"/>
  <c r="M11"/>
  <c r="N11"/>
  <c r="S11"/>
  <c r="F61" s="1"/>
  <c r="T11"/>
  <c r="W11"/>
  <c r="Z11"/>
  <c r="AA11"/>
  <c r="AB11"/>
  <c r="AE11"/>
  <c r="AF11"/>
  <c r="B12"/>
  <c r="F12"/>
  <c r="R12" s="1"/>
  <c r="G12"/>
  <c r="E12"/>
  <c r="H12"/>
  <c r="L12"/>
  <c r="M12"/>
  <c r="N12"/>
  <c r="S12"/>
  <c r="F62" s="1"/>
  <c r="T12"/>
  <c r="W12"/>
  <c r="Z12"/>
  <c r="AA12"/>
  <c r="AB12"/>
  <c r="AE12"/>
  <c r="AF12"/>
  <c r="B13"/>
  <c r="F13"/>
  <c r="R13" s="1"/>
  <c r="G13"/>
  <c r="E13"/>
  <c r="H13"/>
  <c r="L13"/>
  <c r="M13"/>
  <c r="N13"/>
  <c r="S13"/>
  <c r="F63" s="1"/>
  <c r="T13"/>
  <c r="W13"/>
  <c r="Z13"/>
  <c r="AA13"/>
  <c r="AB13"/>
  <c r="AE13"/>
  <c r="AF13"/>
  <c r="B14"/>
  <c r="F14"/>
  <c r="R14" s="1"/>
  <c r="G14"/>
  <c r="E14"/>
  <c r="H14"/>
  <c r="L14"/>
  <c r="M14"/>
  <c r="N14"/>
  <c r="S14"/>
  <c r="F64" s="1"/>
  <c r="T14"/>
  <c r="W14"/>
  <c r="Z14"/>
  <c r="AA14"/>
  <c r="AB14"/>
  <c r="AE14"/>
  <c r="AF14"/>
  <c r="B15"/>
  <c r="F15"/>
  <c r="R15" s="1"/>
  <c r="G15"/>
  <c r="E15"/>
  <c r="H15"/>
  <c r="L15"/>
  <c r="M15"/>
  <c r="N15"/>
  <c r="S15"/>
  <c r="F65" s="1"/>
  <c r="T15"/>
  <c r="W15"/>
  <c r="Z15"/>
  <c r="AA15"/>
  <c r="AB15"/>
  <c r="AE15"/>
  <c r="AF15"/>
  <c r="C16"/>
  <c r="D16"/>
  <c r="B16" s="1"/>
  <c r="I16"/>
  <c r="J16"/>
  <c r="H16"/>
  <c r="O16"/>
  <c r="P16"/>
  <c r="N16" s="1"/>
  <c r="Q16" s="1"/>
  <c r="F14" i="10" s="1"/>
  <c r="U16" i="5"/>
  <c r="V16"/>
  <c r="T16"/>
  <c r="X16"/>
  <c r="Y16"/>
  <c r="AA16"/>
  <c r="AB16"/>
  <c r="AC16"/>
  <c r="AD16"/>
  <c r="AE16" s="1"/>
  <c r="AG16"/>
  <c r="AH16"/>
  <c r="G16"/>
  <c r="AI16"/>
  <c r="F16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C56" i="6"/>
  <c r="D56"/>
  <c r="C57"/>
  <c r="D57"/>
  <c r="C58"/>
  <c r="D58"/>
  <c r="C59"/>
  <c r="D59"/>
  <c r="C60"/>
  <c r="D60"/>
  <c r="C61"/>
  <c r="D61"/>
  <c r="F61"/>
  <c r="C62"/>
  <c r="D62"/>
  <c r="F62"/>
  <c r="C63"/>
  <c r="D63"/>
  <c r="F63"/>
  <c r="C64"/>
  <c r="D64"/>
  <c r="F64"/>
  <c r="C65"/>
  <c r="D65"/>
  <c r="F65"/>
  <c r="C66"/>
  <c r="B6" i="7"/>
  <c r="F6"/>
  <c r="G6"/>
  <c r="M6" s="1"/>
  <c r="H6"/>
  <c r="L6"/>
  <c r="N6"/>
  <c r="R6"/>
  <c r="S6"/>
  <c r="H56" i="9" s="1"/>
  <c r="T6" i="7"/>
  <c r="W6"/>
  <c r="Z6"/>
  <c r="AA6"/>
  <c r="AB6"/>
  <c r="AE6"/>
  <c r="AF6"/>
  <c r="B7"/>
  <c r="F7"/>
  <c r="L7" s="1"/>
  <c r="G7"/>
  <c r="H7"/>
  <c r="M7"/>
  <c r="N7"/>
  <c r="R7"/>
  <c r="S7"/>
  <c r="H57" i="9"/>
  <c r="T7" i="7"/>
  <c r="W7"/>
  <c r="Z7" s="1"/>
  <c r="AA7"/>
  <c r="AB7"/>
  <c r="AE7"/>
  <c r="AF7"/>
  <c r="B8"/>
  <c r="F8"/>
  <c r="G8"/>
  <c r="M8" s="1"/>
  <c r="H8"/>
  <c r="L8"/>
  <c r="N8"/>
  <c r="R8"/>
  <c r="S8"/>
  <c r="H58" i="9" s="1"/>
  <c r="T8" i="7"/>
  <c r="W8"/>
  <c r="Z8"/>
  <c r="AA8"/>
  <c r="AB8"/>
  <c r="AE8"/>
  <c r="AF8"/>
  <c r="B9"/>
  <c r="F9"/>
  <c r="L9" s="1"/>
  <c r="G9"/>
  <c r="H9"/>
  <c r="M9"/>
  <c r="N9"/>
  <c r="R9"/>
  <c r="S9"/>
  <c r="H59" i="9"/>
  <c r="T9" i="7"/>
  <c r="W9"/>
  <c r="Z9" s="1"/>
  <c r="AA9"/>
  <c r="AB9"/>
  <c r="AE9"/>
  <c r="AF9"/>
  <c r="B10"/>
  <c r="F10"/>
  <c r="G10"/>
  <c r="M10" s="1"/>
  <c r="H10"/>
  <c r="L10"/>
  <c r="N10"/>
  <c r="R10"/>
  <c r="S10"/>
  <c r="H60" i="9" s="1"/>
  <c r="T10" i="7"/>
  <c r="W10"/>
  <c r="Z10"/>
  <c r="AA10"/>
  <c r="AB10"/>
  <c r="AE10"/>
  <c r="AF10"/>
  <c r="B11"/>
  <c r="F11"/>
  <c r="L11" s="1"/>
  <c r="G11"/>
  <c r="H11"/>
  <c r="M11"/>
  <c r="N11"/>
  <c r="R11"/>
  <c r="S11"/>
  <c r="H61" i="9"/>
  <c r="T11" i="7"/>
  <c r="W11"/>
  <c r="Z11" s="1"/>
  <c r="AA11"/>
  <c r="AB11"/>
  <c r="AE11"/>
  <c r="AF11"/>
  <c r="B12"/>
  <c r="F12"/>
  <c r="G12"/>
  <c r="M12" s="1"/>
  <c r="H12"/>
  <c r="L12"/>
  <c r="N12"/>
  <c r="R12"/>
  <c r="S12"/>
  <c r="H62" i="9" s="1"/>
  <c r="T12" i="7"/>
  <c r="W12"/>
  <c r="Z12"/>
  <c r="AA12"/>
  <c r="AB12"/>
  <c r="AE12"/>
  <c r="AF12"/>
  <c r="B13"/>
  <c r="F13"/>
  <c r="L13" s="1"/>
  <c r="G13"/>
  <c r="H13"/>
  <c r="M13"/>
  <c r="N13"/>
  <c r="R13"/>
  <c r="S13"/>
  <c r="H63" i="9"/>
  <c r="T13" i="7"/>
  <c r="W13"/>
  <c r="Z13" s="1"/>
  <c r="AA13"/>
  <c r="AB13"/>
  <c r="AE13"/>
  <c r="AF13"/>
  <c r="B14"/>
  <c r="F14"/>
  <c r="G14"/>
  <c r="M14" s="1"/>
  <c r="H14"/>
  <c r="L14"/>
  <c r="N14"/>
  <c r="R14"/>
  <c r="S14"/>
  <c r="H64" i="9" s="1"/>
  <c r="T14" i="7"/>
  <c r="W14"/>
  <c r="Z14"/>
  <c r="AA14"/>
  <c r="AB14"/>
  <c r="AE14"/>
  <c r="AF14"/>
  <c r="B15"/>
  <c r="F15"/>
  <c r="L15" s="1"/>
  <c r="G15"/>
  <c r="H15"/>
  <c r="M15"/>
  <c r="N15"/>
  <c r="R15"/>
  <c r="S15"/>
  <c r="H65" i="9"/>
  <c r="T15" i="7"/>
  <c r="W15"/>
  <c r="Z15" s="1"/>
  <c r="AA15"/>
  <c r="AB15"/>
  <c r="AE15"/>
  <c r="AF15"/>
  <c r="C16"/>
  <c r="D16"/>
  <c r="B16"/>
  <c r="I16"/>
  <c r="J16"/>
  <c r="H16" s="1"/>
  <c r="K16" s="1"/>
  <c r="O16"/>
  <c r="P16"/>
  <c r="N16"/>
  <c r="U16"/>
  <c r="V16"/>
  <c r="T16" s="1"/>
  <c r="X16"/>
  <c r="AA16" s="1"/>
  <c r="Y16"/>
  <c r="W16"/>
  <c r="AB16"/>
  <c r="AC16"/>
  <c r="AD16"/>
  <c r="AE16" s="1"/>
  <c r="AG16"/>
  <c r="AH16"/>
  <c r="G16"/>
  <c r="AI16"/>
  <c r="F16"/>
  <c r="C56"/>
  <c r="F56"/>
  <c r="H56"/>
  <c r="C57"/>
  <c r="F57"/>
  <c r="H57"/>
  <c r="C58"/>
  <c r="F58"/>
  <c r="H58"/>
  <c r="C59"/>
  <c r="F59"/>
  <c r="H59"/>
  <c r="C60"/>
  <c r="F60"/>
  <c r="H60"/>
  <c r="C61"/>
  <c r="F61"/>
  <c r="H61"/>
  <c r="C62"/>
  <c r="F62"/>
  <c r="C63"/>
  <c r="F63"/>
  <c r="H63"/>
  <c r="C64"/>
  <c r="F64"/>
  <c r="C65"/>
  <c r="F65"/>
  <c r="H65"/>
  <c r="C66"/>
  <c r="B6" i="8"/>
  <c r="F6"/>
  <c r="L6" s="1"/>
  <c r="G6"/>
  <c r="H6"/>
  <c r="M6"/>
  <c r="N6"/>
  <c r="R6"/>
  <c r="S6"/>
  <c r="I56" i="9"/>
  <c r="T6" i="8"/>
  <c r="W6"/>
  <c r="Z6" s="1"/>
  <c r="AA6"/>
  <c r="AB6"/>
  <c r="AE6"/>
  <c r="AF6"/>
  <c r="B7"/>
  <c r="F7"/>
  <c r="G7"/>
  <c r="M7" s="1"/>
  <c r="H7"/>
  <c r="L7"/>
  <c r="N7"/>
  <c r="R7"/>
  <c r="S7"/>
  <c r="I57" i="9" s="1"/>
  <c r="T7" i="8"/>
  <c r="W7"/>
  <c r="Z7"/>
  <c r="AA7"/>
  <c r="AB7"/>
  <c r="AE7"/>
  <c r="AF7"/>
  <c r="B8"/>
  <c r="F8"/>
  <c r="L8" s="1"/>
  <c r="G8"/>
  <c r="H8"/>
  <c r="M8"/>
  <c r="N8"/>
  <c r="R8"/>
  <c r="S8"/>
  <c r="I58" i="9"/>
  <c r="T8" i="8"/>
  <c r="W8"/>
  <c r="Z8" s="1"/>
  <c r="AA8"/>
  <c r="AB8"/>
  <c r="AE8"/>
  <c r="AF8"/>
  <c r="B9"/>
  <c r="F9"/>
  <c r="G9"/>
  <c r="M9" s="1"/>
  <c r="H9"/>
  <c r="L9"/>
  <c r="N9"/>
  <c r="R9"/>
  <c r="S9"/>
  <c r="I59" i="9" s="1"/>
  <c r="T9" i="8"/>
  <c r="W9"/>
  <c r="Z9"/>
  <c r="AA9"/>
  <c r="AB9"/>
  <c r="AE9"/>
  <c r="AF9"/>
  <c r="B10"/>
  <c r="F10"/>
  <c r="L10" s="1"/>
  <c r="G10"/>
  <c r="H10"/>
  <c r="M10"/>
  <c r="N10"/>
  <c r="R10"/>
  <c r="S10"/>
  <c r="I60" i="9"/>
  <c r="T10" i="8"/>
  <c r="W10"/>
  <c r="Z10" s="1"/>
  <c r="AA10"/>
  <c r="AB10"/>
  <c r="AE10"/>
  <c r="AF10"/>
  <c r="B11"/>
  <c r="F11"/>
  <c r="G11"/>
  <c r="M11" s="1"/>
  <c r="H11"/>
  <c r="L11"/>
  <c r="N11"/>
  <c r="R11"/>
  <c r="S11"/>
  <c r="I61" i="9" s="1"/>
  <c r="T11" i="8"/>
  <c r="W11"/>
  <c r="Z11"/>
  <c r="AA11"/>
  <c r="AB11"/>
  <c r="AE11"/>
  <c r="AF11"/>
  <c r="B12"/>
  <c r="F12"/>
  <c r="L12" s="1"/>
  <c r="G12"/>
  <c r="H12"/>
  <c r="M12"/>
  <c r="N12"/>
  <c r="R12"/>
  <c r="S12"/>
  <c r="I62" i="9"/>
  <c r="T12" i="8"/>
  <c r="W12"/>
  <c r="Z12" s="1"/>
  <c r="AA12"/>
  <c r="AB12"/>
  <c r="AE12"/>
  <c r="AF12"/>
  <c r="B13"/>
  <c r="F13"/>
  <c r="G13"/>
  <c r="M13" s="1"/>
  <c r="H13"/>
  <c r="L13"/>
  <c r="N13"/>
  <c r="R13"/>
  <c r="S13"/>
  <c r="I63" i="9" s="1"/>
  <c r="T13" i="8"/>
  <c r="W13"/>
  <c r="Z13"/>
  <c r="AA13"/>
  <c r="AB13"/>
  <c r="AE13"/>
  <c r="AF13"/>
  <c r="B14"/>
  <c r="F14"/>
  <c r="L14" s="1"/>
  <c r="G14"/>
  <c r="H14"/>
  <c r="M14"/>
  <c r="N14"/>
  <c r="R14"/>
  <c r="S14"/>
  <c r="I64" i="9"/>
  <c r="T14" i="8"/>
  <c r="W14"/>
  <c r="Z14" s="1"/>
  <c r="AA14"/>
  <c r="AB14"/>
  <c r="AE14"/>
  <c r="AF14"/>
  <c r="B15"/>
  <c r="F15"/>
  <c r="G15"/>
  <c r="M15" s="1"/>
  <c r="H15"/>
  <c r="L15"/>
  <c r="N15"/>
  <c r="Q15" s="1"/>
  <c r="I13" i="10" s="1"/>
  <c r="R15" i="8"/>
  <c r="S15"/>
  <c r="I65" i="9" s="1"/>
  <c r="T15" i="8"/>
  <c r="W15"/>
  <c r="Z15"/>
  <c r="AA15"/>
  <c r="AB15"/>
  <c r="AF15"/>
  <c r="C16"/>
  <c r="D16"/>
  <c r="B16"/>
  <c r="I16"/>
  <c r="J16"/>
  <c r="H16" s="1"/>
  <c r="O16"/>
  <c r="P16"/>
  <c r="N16"/>
  <c r="U16"/>
  <c r="V16"/>
  <c r="T16" s="1"/>
  <c r="X16"/>
  <c r="Y16"/>
  <c r="W16"/>
  <c r="Z16" s="1"/>
  <c r="AA16"/>
  <c r="AB16"/>
  <c r="AC16"/>
  <c r="AD16"/>
  <c r="AE16"/>
  <c r="AG16"/>
  <c r="AH16"/>
  <c r="AI16"/>
  <c r="B6" i="9"/>
  <c r="F6"/>
  <c r="G6"/>
  <c r="H6"/>
  <c r="L6"/>
  <c r="N6"/>
  <c r="R6"/>
  <c r="T6"/>
  <c r="W6"/>
  <c r="Z6"/>
  <c r="AA6"/>
  <c r="AB6"/>
  <c r="AE6"/>
  <c r="AF6"/>
  <c r="B7"/>
  <c r="F7"/>
  <c r="L7" s="1"/>
  <c r="G7"/>
  <c r="H7"/>
  <c r="M7"/>
  <c r="N7"/>
  <c r="S7"/>
  <c r="J57"/>
  <c r="T7"/>
  <c r="W7"/>
  <c r="Z7" s="1"/>
  <c r="AA7"/>
  <c r="AB7"/>
  <c r="AE7"/>
  <c r="AF7"/>
  <c r="B8"/>
  <c r="F8"/>
  <c r="G8"/>
  <c r="H8"/>
  <c r="L8"/>
  <c r="N8"/>
  <c r="R8"/>
  <c r="T8"/>
  <c r="W8"/>
  <c r="Z8"/>
  <c r="AA8"/>
  <c r="AB8"/>
  <c r="AE8"/>
  <c r="AF8"/>
  <c r="B9"/>
  <c r="F9"/>
  <c r="L9" s="1"/>
  <c r="G9"/>
  <c r="H9"/>
  <c r="M9"/>
  <c r="N9"/>
  <c r="S9"/>
  <c r="J59"/>
  <c r="T9"/>
  <c r="W9"/>
  <c r="Z9" s="1"/>
  <c r="AA9"/>
  <c r="AB9"/>
  <c r="AE9"/>
  <c r="AF9"/>
  <c r="B10"/>
  <c r="F10"/>
  <c r="G10"/>
  <c r="H10"/>
  <c r="L10"/>
  <c r="N10"/>
  <c r="R10"/>
  <c r="T10"/>
  <c r="W10"/>
  <c r="Z10"/>
  <c r="AA10"/>
  <c r="AB10"/>
  <c r="AE10"/>
  <c r="AF10"/>
  <c r="B11"/>
  <c r="F11"/>
  <c r="L11" s="1"/>
  <c r="G11"/>
  <c r="H11"/>
  <c r="M11"/>
  <c r="N11"/>
  <c r="S11"/>
  <c r="J61"/>
  <c r="T11"/>
  <c r="W11"/>
  <c r="Z11" s="1"/>
  <c r="AA11"/>
  <c r="AB11"/>
  <c r="AE11"/>
  <c r="AF11"/>
  <c r="B12"/>
  <c r="Z12" s="1"/>
  <c r="F12"/>
  <c r="G12"/>
  <c r="E12" s="1"/>
  <c r="K12" s="1"/>
  <c r="H12"/>
  <c r="AB12"/>
  <c r="AE12"/>
  <c r="AF12"/>
  <c r="B13"/>
  <c r="F13"/>
  <c r="L13" s="1"/>
  <c r="G13"/>
  <c r="H13"/>
  <c r="M13"/>
  <c r="N13"/>
  <c r="S13"/>
  <c r="J63"/>
  <c r="T13"/>
  <c r="W13"/>
  <c r="Z13" s="1"/>
  <c r="AA13"/>
  <c r="AB13"/>
  <c r="AE13"/>
  <c r="AF13"/>
  <c r="B14"/>
  <c r="F14"/>
  <c r="G14"/>
  <c r="H14"/>
  <c r="L14"/>
  <c r="N14"/>
  <c r="R14"/>
  <c r="T14"/>
  <c r="W14"/>
  <c r="Z14"/>
  <c r="AA14"/>
  <c r="AB14"/>
  <c r="AE14"/>
  <c r="AF14"/>
  <c r="B15"/>
  <c r="F15"/>
  <c r="L15" s="1"/>
  <c r="G15"/>
  <c r="H15"/>
  <c r="M15"/>
  <c r="N15"/>
  <c r="S15"/>
  <c r="J65"/>
  <c r="T15"/>
  <c r="W15"/>
  <c r="Z15" s="1"/>
  <c r="AA15"/>
  <c r="AB15"/>
  <c r="AE15"/>
  <c r="AF15"/>
  <c r="C16"/>
  <c r="D16"/>
  <c r="B16"/>
  <c r="I16"/>
  <c r="J16"/>
  <c r="H16" s="1"/>
  <c r="O16"/>
  <c r="P16"/>
  <c r="N16"/>
  <c r="U16"/>
  <c r="V16"/>
  <c r="T16" s="1"/>
  <c r="X16"/>
  <c r="AA16" s="1"/>
  <c r="Y16"/>
  <c r="W16"/>
  <c r="Z16" s="1"/>
  <c r="AB16"/>
  <c r="AC16"/>
  <c r="AD16"/>
  <c r="AE16"/>
  <c r="AG16"/>
  <c r="AH16"/>
  <c r="AI16"/>
  <c r="C4" i="10"/>
  <c r="C5"/>
  <c r="C6"/>
  <c r="C7"/>
  <c r="C8"/>
  <c r="C10"/>
  <c r="C12"/>
  <c r="E15" i="9"/>
  <c r="E11"/>
  <c r="Q11" s="1"/>
  <c r="J9" i="10" s="1"/>
  <c r="E7" i="9"/>
  <c r="Q7" s="1"/>
  <c r="J5" i="10" s="1"/>
  <c r="Q15" i="9"/>
  <c r="J13" i="10" s="1"/>
  <c r="K11" i="9"/>
  <c r="K7"/>
  <c r="E15" i="8"/>
  <c r="K15" s="1"/>
  <c r="E13"/>
  <c r="Q13" s="1"/>
  <c r="I11" i="10" s="1"/>
  <c r="E12" i="8"/>
  <c r="E11"/>
  <c r="Q11" s="1"/>
  <c r="I9" i="10" s="1"/>
  <c r="E10" i="8"/>
  <c r="E9"/>
  <c r="Q9" s="1"/>
  <c r="I7" i="10" s="1"/>
  <c r="E7" i="8"/>
  <c r="E6"/>
  <c r="Q6" s="1"/>
  <c r="I4" i="10" s="1"/>
  <c r="K13" i="8"/>
  <c r="K12"/>
  <c r="Q12"/>
  <c r="I10" i="10" s="1"/>
  <c r="K11" i="8"/>
  <c r="K10"/>
  <c r="Q10"/>
  <c r="I8" i="10" s="1"/>
  <c r="K9" i="8"/>
  <c r="K7"/>
  <c r="Q7"/>
  <c r="I5" i="10" s="1"/>
  <c r="K6" i="8"/>
  <c r="M16" i="7"/>
  <c r="S16"/>
  <c r="H66" i="9" s="1"/>
  <c r="E16" i="7"/>
  <c r="L16"/>
  <c r="R16"/>
  <c r="AF16"/>
  <c r="E15"/>
  <c r="Q15" s="1"/>
  <c r="H13" i="10" s="1"/>
  <c r="E14" i="7"/>
  <c r="E13"/>
  <c r="Q13" s="1"/>
  <c r="H11" i="10" s="1"/>
  <c r="E12" i="7"/>
  <c r="E11"/>
  <c r="Q11" s="1"/>
  <c r="H9" i="10" s="1"/>
  <c r="E10" i="7"/>
  <c r="E9"/>
  <c r="Q9" s="1"/>
  <c r="H7" i="10" s="1"/>
  <c r="E8" i="7"/>
  <c r="E7"/>
  <c r="Q7" s="1"/>
  <c r="H5" i="10" s="1"/>
  <c r="E6" i="7"/>
  <c r="Z16"/>
  <c r="Q16"/>
  <c r="H14" i="10" s="1"/>
  <c r="K15" i="7"/>
  <c r="K14"/>
  <c r="Q14"/>
  <c r="H12" i="10" s="1"/>
  <c r="K13" i="7"/>
  <c r="K12"/>
  <c r="Q12"/>
  <c r="H10" i="10" s="1"/>
  <c r="K11" i="7"/>
  <c r="K10"/>
  <c r="Q10"/>
  <c r="H8" i="10" s="1"/>
  <c r="K9" i="7"/>
  <c r="K8"/>
  <c r="Q8"/>
  <c r="H6" i="10" s="1"/>
  <c r="K7" i="7"/>
  <c r="K6"/>
  <c r="Q6"/>
  <c r="H4" i="10" s="1"/>
  <c r="H66" i="7"/>
  <c r="R12" i="9"/>
  <c r="L12"/>
  <c r="M16" i="5"/>
  <c r="S16"/>
  <c r="F66"/>
  <c r="M16" i="4"/>
  <c r="S16"/>
  <c r="E66" s="1"/>
  <c r="M16" i="3"/>
  <c r="S16"/>
  <c r="D66" i="9"/>
  <c r="AF16" i="5"/>
  <c r="AF16" i="4"/>
  <c r="AF16" i="3"/>
  <c r="AF16" i="2"/>
  <c r="AF16" i="1"/>
  <c r="D66" i="3"/>
  <c r="D66" i="6"/>
  <c r="E66"/>
  <c r="D66" i="5"/>
  <c r="F66" i="6"/>
  <c r="F66" i="7"/>
  <c r="K15" i="1"/>
  <c r="K14"/>
  <c r="K13"/>
  <c r="K12"/>
  <c r="K11"/>
  <c r="K10"/>
  <c r="K9"/>
  <c r="K7"/>
  <c r="K6"/>
  <c r="E8"/>
  <c r="Z8" s="1"/>
  <c r="K8"/>
  <c r="I56" i="8"/>
  <c r="I64"/>
  <c r="I63"/>
  <c r="I62"/>
  <c r="I61"/>
  <c r="I60"/>
  <c r="I59"/>
  <c r="I58"/>
  <c r="I57"/>
  <c r="H56"/>
  <c r="H65"/>
  <c r="H64"/>
  <c r="H63"/>
  <c r="H62"/>
  <c r="H61"/>
  <c r="H60"/>
  <c r="H59"/>
  <c r="H58"/>
  <c r="H57"/>
  <c r="K15" i="5"/>
  <c r="Q15"/>
  <c r="F13" i="10" s="1"/>
  <c r="K14" i="5"/>
  <c r="Q14"/>
  <c r="F12" i="10"/>
  <c r="K13" i="5"/>
  <c r="Q13"/>
  <c r="F11" i="10" s="1"/>
  <c r="K12" i="5"/>
  <c r="Q12"/>
  <c r="F10" i="10"/>
  <c r="K11" i="5"/>
  <c r="Q11"/>
  <c r="F9" i="10" s="1"/>
  <c r="K10" i="5"/>
  <c r="Q10"/>
  <c r="F8" i="10"/>
  <c r="K9" i="5"/>
  <c r="Q9"/>
  <c r="F7" i="10" s="1"/>
  <c r="K8" i="5"/>
  <c r="Q8"/>
  <c r="F6" i="10"/>
  <c r="K7" i="5"/>
  <c r="Q7"/>
  <c r="F5" i="10" s="1"/>
  <c r="K6" i="5"/>
  <c r="Q6"/>
  <c r="F4" i="10"/>
  <c r="F56" i="8"/>
  <c r="F57"/>
  <c r="F58"/>
  <c r="F59"/>
  <c r="F60"/>
  <c r="F61"/>
  <c r="F62"/>
  <c r="F63"/>
  <c r="F64"/>
  <c r="F65"/>
  <c r="F66"/>
  <c r="F56" i="9"/>
  <c r="F57"/>
  <c r="F58"/>
  <c r="F59"/>
  <c r="F60"/>
  <c r="F61"/>
  <c r="F62"/>
  <c r="F63"/>
  <c r="F64"/>
  <c r="F65"/>
  <c r="F66"/>
  <c r="Z16" i="4"/>
  <c r="K15"/>
  <c r="Q14"/>
  <c r="E12" i="10" s="1"/>
  <c r="K13" i="4"/>
  <c r="Q12"/>
  <c r="E10" i="10" s="1"/>
  <c r="K10" i="4"/>
  <c r="Q10"/>
  <c r="E8" i="10"/>
  <c r="K9" i="4"/>
  <c r="Q9"/>
  <c r="E7" i="10" s="1"/>
  <c r="K8" i="4"/>
  <c r="Q8"/>
  <c r="E6" i="10"/>
  <c r="K7" i="4"/>
  <c r="Q7"/>
  <c r="E5" i="10" s="1"/>
  <c r="K6" i="4"/>
  <c r="Q6"/>
  <c r="E4" i="10"/>
  <c r="E66" i="8"/>
  <c r="E66" i="9"/>
  <c r="E66" i="5"/>
  <c r="K15" i="3"/>
  <c r="Q15"/>
  <c r="D13" i="10" s="1"/>
  <c r="K14" i="3"/>
  <c r="Q14"/>
  <c r="D12" i="10"/>
  <c r="K13" i="3"/>
  <c r="Q13"/>
  <c r="D11" i="10" s="1"/>
  <c r="K12" i="3"/>
  <c r="Q12"/>
  <c r="D10" i="10"/>
  <c r="K11" i="3"/>
  <c r="Q11"/>
  <c r="D9" i="10" s="1"/>
  <c r="K10" i="3"/>
  <c r="Q10"/>
  <c r="D8" i="10"/>
  <c r="K9" i="3"/>
  <c r="Q9"/>
  <c r="D7" i="10" s="1"/>
  <c r="K8" i="3"/>
  <c r="Q8"/>
  <c r="D6" i="10"/>
  <c r="K7" i="3"/>
  <c r="Q7"/>
  <c r="D5" i="10" s="1"/>
  <c r="K6" i="3"/>
  <c r="Q6"/>
  <c r="D4" i="10"/>
  <c r="D56" i="8"/>
  <c r="D66"/>
  <c r="D65"/>
  <c r="D64"/>
  <c r="D63"/>
  <c r="D62"/>
  <c r="D61"/>
  <c r="D60"/>
  <c r="D59"/>
  <c r="D58"/>
  <c r="D57"/>
  <c r="D56" i="7"/>
  <c r="D66"/>
  <c r="D65"/>
  <c r="D64"/>
  <c r="D63"/>
  <c r="D62"/>
  <c r="D61"/>
  <c r="D60"/>
  <c r="D59"/>
  <c r="D58"/>
  <c r="D57"/>
  <c r="K15" i="2"/>
  <c r="K14"/>
  <c r="K13"/>
  <c r="K12"/>
  <c r="K11"/>
  <c r="K9"/>
  <c r="K8"/>
  <c r="K7"/>
  <c r="K6"/>
  <c r="Q16"/>
  <c r="C14" i="10" s="1"/>
  <c r="Z16" i="2"/>
  <c r="C56" i="8"/>
  <c r="C57"/>
  <c r="C58"/>
  <c r="C59"/>
  <c r="C60"/>
  <c r="C61"/>
  <c r="C62"/>
  <c r="C63"/>
  <c r="C64"/>
  <c r="C65"/>
  <c r="C66"/>
  <c r="Z12" i="1"/>
  <c r="S16"/>
  <c r="S12"/>
  <c r="B62" i="2" s="1"/>
  <c r="R12" i="1"/>
  <c r="Q12"/>
  <c r="B10" i="10" s="1"/>
  <c r="B62" i="9"/>
  <c r="B62" i="3"/>
  <c r="B62" i="5"/>
  <c r="B62" i="7"/>
  <c r="B66" i="9"/>
  <c r="B66" i="2"/>
  <c r="B66" i="3"/>
  <c r="B66" i="4"/>
  <c r="B66" i="5"/>
  <c r="B66" i="6"/>
  <c r="B66" i="7"/>
  <c r="B66" i="8"/>
  <c r="E10" i="2"/>
  <c r="K10" s="1"/>
  <c r="E61" i="4"/>
  <c r="D61"/>
  <c r="E61" i="6"/>
  <c r="E61" i="7"/>
  <c r="E61" i="8"/>
  <c r="E61" i="9"/>
  <c r="E61" i="5"/>
  <c r="L11" i="4"/>
  <c r="M11"/>
  <c r="L6" i="6"/>
  <c r="L7"/>
  <c r="L8"/>
  <c r="L9"/>
  <c r="L10"/>
  <c r="L11"/>
  <c r="L12"/>
  <c r="L13"/>
  <c r="L14"/>
  <c r="L15"/>
  <c r="E8" i="8"/>
  <c r="K8"/>
  <c r="Q8"/>
  <c r="I6" i="10"/>
  <c r="AA16" i="1"/>
  <c r="E16"/>
  <c r="Z16" s="1"/>
  <c r="L16"/>
  <c r="R16"/>
  <c r="Z14"/>
  <c r="Z13"/>
  <c r="Z11"/>
  <c r="Z10"/>
  <c r="Z9"/>
  <c r="Z7"/>
  <c r="Z6"/>
  <c r="Q15"/>
  <c r="B13" i="10" s="1"/>
  <c r="R6" i="1"/>
  <c r="R15"/>
  <c r="R14"/>
  <c r="R13"/>
  <c r="R11"/>
  <c r="R10"/>
  <c r="R9"/>
  <c r="R8"/>
  <c r="R7"/>
  <c r="S6"/>
  <c r="S15"/>
  <c r="B65" i="9" s="1"/>
  <c r="S14" i="1"/>
  <c r="S13"/>
  <c r="B63" i="9" s="1"/>
  <c r="S11" i="1"/>
  <c r="S10"/>
  <c r="B60" i="9" s="1"/>
  <c r="S9" i="1"/>
  <c r="S8"/>
  <c r="B58" i="9" s="1"/>
  <c r="S7" i="1"/>
  <c r="Q6"/>
  <c r="B4" i="10" s="1"/>
  <c r="Q14" i="1"/>
  <c r="B12" i="10" s="1"/>
  <c r="Q13" i="1"/>
  <c r="B11" i="10" s="1"/>
  <c r="Q11" i="1"/>
  <c r="B9" i="10" s="1"/>
  <c r="Q10" i="1"/>
  <c r="B8" i="10" s="1"/>
  <c r="Q9" i="1"/>
  <c r="B7" i="10" s="1"/>
  <c r="Q8" i="1"/>
  <c r="B6" i="10" s="1"/>
  <c r="Q7" i="1"/>
  <c r="B5" i="10" s="1"/>
  <c r="M6" i="1"/>
  <c r="K16"/>
  <c r="B57" i="9"/>
  <c r="B57" i="2"/>
  <c r="B57" i="3"/>
  <c r="B57" i="4"/>
  <c r="B57" i="5"/>
  <c r="B57" i="6"/>
  <c r="B57" i="7"/>
  <c r="B57" i="8"/>
  <c r="B58" i="2"/>
  <c r="B58" i="4"/>
  <c r="B58" i="6"/>
  <c r="B58" i="8"/>
  <c r="B59" i="9"/>
  <c r="B59" i="2"/>
  <c r="B59" i="3"/>
  <c r="B59" i="4"/>
  <c r="B59" i="5"/>
  <c r="B59" i="6"/>
  <c r="B59" i="7"/>
  <c r="B59" i="8"/>
  <c r="B60" i="2"/>
  <c r="B60" i="4"/>
  <c r="B60" i="6"/>
  <c r="B60" i="8"/>
  <c r="B61" i="9"/>
  <c r="B61" i="2"/>
  <c r="B61" i="3"/>
  <c r="B61" i="4"/>
  <c r="B61" i="5"/>
  <c r="B61" i="6"/>
  <c r="B61" i="7"/>
  <c r="B61" i="8"/>
  <c r="B63" i="2"/>
  <c r="B63" i="4"/>
  <c r="B63" i="6"/>
  <c r="B63" i="8"/>
  <c r="B64" i="9"/>
  <c r="B64" i="2"/>
  <c r="B64" i="3"/>
  <c r="B64" i="4"/>
  <c r="B64" i="5"/>
  <c r="B64" i="6"/>
  <c r="B64" i="7"/>
  <c r="B64" i="8"/>
  <c r="B65" i="2"/>
  <c r="B65" i="4"/>
  <c r="B65" i="6"/>
  <c r="B65" i="8"/>
  <c r="B56" i="2"/>
  <c r="B56" i="9"/>
  <c r="B56" i="3"/>
  <c r="B56" i="4"/>
  <c r="B56" i="5"/>
  <c r="B56" i="6"/>
  <c r="B56" i="7"/>
  <c r="B56" i="8"/>
  <c r="K11" i="4"/>
  <c r="E16" i="2"/>
  <c r="L16"/>
  <c r="E16" i="3"/>
  <c r="Q16" s="1"/>
  <c r="D14" i="10" s="1"/>
  <c r="L16" i="3"/>
  <c r="R16"/>
  <c r="E16" i="4"/>
  <c r="Q16" s="1"/>
  <c r="E14" i="10" s="1"/>
  <c r="L16" i="4"/>
  <c r="R16"/>
  <c r="E16" i="5"/>
  <c r="K16" s="1"/>
  <c r="L16"/>
  <c r="R16"/>
  <c r="W16"/>
  <c r="Z16"/>
  <c r="AB6" i="6"/>
  <c r="AB7"/>
  <c r="AB8"/>
  <c r="AB9"/>
  <c r="AB10"/>
  <c r="AB11"/>
  <c r="AB12"/>
  <c r="AB13"/>
  <c r="AB14"/>
  <c r="AB15"/>
  <c r="B15"/>
  <c r="Z15" s="1"/>
  <c r="B14"/>
  <c r="Z14" s="1"/>
  <c r="B13"/>
  <c r="Z13" s="1"/>
  <c r="B12"/>
  <c r="Z12" s="1"/>
  <c r="B11"/>
  <c r="Z11" s="1"/>
  <c r="B10"/>
  <c r="Z10" s="1"/>
  <c r="B9"/>
  <c r="Z9" s="1"/>
  <c r="B8"/>
  <c r="Z8" s="1"/>
  <c r="B7"/>
  <c r="Z7" s="1"/>
  <c r="B6"/>
  <c r="Z6" s="1"/>
  <c r="D16"/>
  <c r="AB16" s="1"/>
  <c r="L16"/>
  <c r="R16"/>
  <c r="B16"/>
  <c r="Z16" s="1"/>
  <c r="N12"/>
  <c r="N15"/>
  <c r="N14"/>
  <c r="N13"/>
  <c r="N11"/>
  <c r="N10"/>
  <c r="N9"/>
  <c r="N8"/>
  <c r="N7"/>
  <c r="N6"/>
  <c r="P16"/>
  <c r="N16" s="1"/>
  <c r="G12"/>
  <c r="M12" s="1"/>
  <c r="AF12"/>
  <c r="AF15"/>
  <c r="G15"/>
  <c r="M15" s="1"/>
  <c r="E15"/>
  <c r="K15" s="1"/>
  <c r="Q15"/>
  <c r="G13" i="10" s="1"/>
  <c r="AF6" i="6"/>
  <c r="G6"/>
  <c r="M6" s="1"/>
  <c r="E6"/>
  <c r="K6" s="1"/>
  <c r="Q6"/>
  <c r="G4" i="10" s="1"/>
  <c r="AF14" i="6"/>
  <c r="G14"/>
  <c r="M14" s="1"/>
  <c r="E14"/>
  <c r="K14" s="1"/>
  <c r="Q14"/>
  <c r="G12" i="10" s="1"/>
  <c r="AF13" i="6"/>
  <c r="G13"/>
  <c r="M13" s="1"/>
  <c r="E13"/>
  <c r="K13" s="1"/>
  <c r="Q13"/>
  <c r="G11" i="10" s="1"/>
  <c r="AF11" i="6"/>
  <c r="G11"/>
  <c r="M11" s="1"/>
  <c r="E11"/>
  <c r="K11" s="1"/>
  <c r="Q11"/>
  <c r="G9" i="10" s="1"/>
  <c r="AF10" i="6"/>
  <c r="G10"/>
  <c r="M10" s="1"/>
  <c r="E10"/>
  <c r="K10" s="1"/>
  <c r="Q10"/>
  <c r="G8" i="10" s="1"/>
  <c r="AF9" i="6"/>
  <c r="G9"/>
  <c r="M9" s="1"/>
  <c r="E9"/>
  <c r="K9" s="1"/>
  <c r="Q9"/>
  <c r="G7" i="10" s="1"/>
  <c r="AF8" i="6"/>
  <c r="G8"/>
  <c r="M8" s="1"/>
  <c r="E8"/>
  <c r="K8" s="1"/>
  <c r="Q8"/>
  <c r="G6" i="10" s="1"/>
  <c r="AF7" i="6"/>
  <c r="G7"/>
  <c r="M7" s="1"/>
  <c r="E7"/>
  <c r="K7" s="1"/>
  <c r="Q7"/>
  <c r="G5" i="10" s="1"/>
  <c r="S14" i="6"/>
  <c r="G64" s="1"/>
  <c r="S12"/>
  <c r="G62" s="1"/>
  <c r="S10"/>
  <c r="G60" s="1"/>
  <c r="S8"/>
  <c r="G58" s="1"/>
  <c r="S6"/>
  <c r="G56" s="1"/>
  <c r="G56" i="9"/>
  <c r="G56" i="7"/>
  <c r="G58" i="9"/>
  <c r="G58" i="7"/>
  <c r="G60" i="9"/>
  <c r="G60" i="7"/>
  <c r="G62" i="9"/>
  <c r="G62" i="7"/>
  <c r="G64" i="9"/>
  <c r="G64" i="7"/>
  <c r="AF16" i="6"/>
  <c r="K9" i="9" l="1"/>
  <c r="K5" i="10"/>
  <c r="K9"/>
  <c r="K13"/>
  <c r="M14" i="9"/>
  <c r="E14"/>
  <c r="K14" s="1"/>
  <c r="M10"/>
  <c r="E10"/>
  <c r="M8"/>
  <c r="E8"/>
  <c r="M6"/>
  <c r="E6"/>
  <c r="G16" i="8"/>
  <c r="AF16"/>
  <c r="G16" i="9"/>
  <c r="AF16"/>
  <c r="F16"/>
  <c r="K15"/>
  <c r="G16" i="6"/>
  <c r="G64" i="8"/>
  <c r="G62"/>
  <c r="G60"/>
  <c r="G58"/>
  <c r="G56"/>
  <c r="E12" i="6"/>
  <c r="K12" s="1"/>
  <c r="S7"/>
  <c r="S9"/>
  <c r="S11"/>
  <c r="S13"/>
  <c r="S15"/>
  <c r="K16" i="3"/>
  <c r="B65" i="7"/>
  <c r="B65" i="5"/>
  <c r="B65" i="3"/>
  <c r="B63" i="7"/>
  <c r="B63" i="5"/>
  <c r="B63" i="3"/>
  <c r="B60" i="7"/>
  <c r="B60" i="5"/>
  <c r="B60" i="3"/>
  <c r="B58" i="7"/>
  <c r="B58" i="5"/>
  <c r="B58" i="3"/>
  <c r="Q16" i="1"/>
  <c r="B14" i="10" s="1"/>
  <c r="B62" i="8"/>
  <c r="B62" i="6"/>
  <c r="B62" i="4"/>
  <c r="H66" i="8"/>
  <c r="I65"/>
  <c r="E66" i="7"/>
  <c r="D66" i="4"/>
  <c r="Q12" i="9"/>
  <c r="J10" i="10" s="1"/>
  <c r="M12" i="9"/>
  <c r="S12"/>
  <c r="J62" s="1"/>
  <c r="E9"/>
  <c r="Q9" s="1"/>
  <c r="J7" i="10" s="1"/>
  <c r="K7" s="1"/>
  <c r="E13" i="9"/>
  <c r="Q13" s="1"/>
  <c r="J11" i="10" s="1"/>
  <c r="K11" s="1"/>
  <c r="R15" i="9"/>
  <c r="S14"/>
  <c r="J64" s="1"/>
  <c r="Q14"/>
  <c r="J12" i="10" s="1"/>
  <c r="R13" i="9"/>
  <c r="R11"/>
  <c r="S10"/>
  <c r="J60" s="1"/>
  <c r="R9"/>
  <c r="S8"/>
  <c r="J58" s="1"/>
  <c r="R7"/>
  <c r="S6"/>
  <c r="J56" s="1"/>
  <c r="F16" i="8"/>
  <c r="E14"/>
  <c r="H64" i="7"/>
  <c r="H62"/>
  <c r="F60" i="6"/>
  <c r="F59"/>
  <c r="F58"/>
  <c r="F57"/>
  <c r="F56"/>
  <c r="S15" i="4"/>
  <c r="S14"/>
  <c r="S13"/>
  <c r="S12"/>
  <c r="S10"/>
  <c r="S9"/>
  <c r="S8"/>
  <c r="S7"/>
  <c r="S6"/>
  <c r="C59" i="2"/>
  <c r="C57"/>
  <c r="M16"/>
  <c r="M15" i="1"/>
  <c r="M14"/>
  <c r="M13"/>
  <c r="M12"/>
  <c r="M11"/>
  <c r="M10"/>
  <c r="M9"/>
  <c r="E56" i="4" l="1"/>
  <c r="D56"/>
  <c r="E56" i="6"/>
  <c r="E56" i="7"/>
  <c r="E56" i="8"/>
  <c r="E56" i="9"/>
  <c r="E56" i="5"/>
  <c r="E58" i="4"/>
  <c r="D58"/>
  <c r="E58" i="6"/>
  <c r="E58" i="7"/>
  <c r="E58" i="8"/>
  <c r="E58" i="9"/>
  <c r="E58" i="5"/>
  <c r="E60" i="4"/>
  <c r="D60"/>
  <c r="E60" i="6"/>
  <c r="E60" i="7"/>
  <c r="E60" i="8"/>
  <c r="E60" i="9"/>
  <c r="E60" i="5"/>
  <c r="E63" i="4"/>
  <c r="D63"/>
  <c r="E63" i="6"/>
  <c r="E63" i="7"/>
  <c r="E63" i="8"/>
  <c r="E63" i="9"/>
  <c r="E63" i="5"/>
  <c r="E65" i="4"/>
  <c r="D65"/>
  <c r="E65" i="6"/>
  <c r="E65" i="7"/>
  <c r="E65" i="8"/>
  <c r="E65" i="9"/>
  <c r="E65" i="5"/>
  <c r="Q14" i="8"/>
  <c r="I12" i="10" s="1"/>
  <c r="K12" s="1"/>
  <c r="K14" i="8"/>
  <c r="G65" i="6"/>
  <c r="G65" i="8"/>
  <c r="G65" i="9"/>
  <c r="G65" i="7"/>
  <c r="G61" i="6"/>
  <c r="G61" i="8"/>
  <c r="G61" i="9"/>
  <c r="G61" i="7"/>
  <c r="G57" i="6"/>
  <c r="G57" i="8"/>
  <c r="G57" i="9"/>
  <c r="G57" i="7"/>
  <c r="E16" i="9"/>
  <c r="R16"/>
  <c r="L16"/>
  <c r="S16"/>
  <c r="J66" s="1"/>
  <c r="M16"/>
  <c r="S16" i="8"/>
  <c r="M16"/>
  <c r="E57" i="4"/>
  <c r="D57"/>
  <c r="E57" i="6"/>
  <c r="E57" i="7"/>
  <c r="E57" i="8"/>
  <c r="E57" i="9"/>
  <c r="E57" i="5"/>
  <c r="E59" i="4"/>
  <c r="D59"/>
  <c r="E59" i="6"/>
  <c r="E59" i="7"/>
  <c r="E59" i="8"/>
  <c r="E59" i="9"/>
  <c r="E59" i="5"/>
  <c r="E62" i="4"/>
  <c r="D62"/>
  <c r="E62" i="6"/>
  <c r="E62" i="7"/>
  <c r="E62" i="8"/>
  <c r="E62" i="9"/>
  <c r="E62" i="5"/>
  <c r="E64" i="4"/>
  <c r="D64"/>
  <c r="E64" i="6"/>
  <c r="E64" i="7"/>
  <c r="E64" i="8"/>
  <c r="E64" i="9"/>
  <c r="E64" i="5"/>
  <c r="L16" i="8"/>
  <c r="E16"/>
  <c r="R16"/>
  <c r="G63" i="6"/>
  <c r="G63" i="8"/>
  <c r="G63" i="9"/>
  <c r="G63" i="7"/>
  <c r="G59" i="6"/>
  <c r="G59" i="8"/>
  <c r="G59" i="9"/>
  <c r="G59" i="7"/>
  <c r="E16" i="6"/>
  <c r="M16"/>
  <c r="S16"/>
  <c r="K6" i="9"/>
  <c r="Q6"/>
  <c r="J4" i="10" s="1"/>
  <c r="K4" s="1"/>
  <c r="K8" i="9"/>
  <c r="Q8"/>
  <c r="J6" i="10" s="1"/>
  <c r="K6" s="1"/>
  <c r="K10" i="9"/>
  <c r="Q10"/>
  <c r="J8" i="10" s="1"/>
  <c r="K8" s="1"/>
  <c r="K13" i="9"/>
  <c r="Q12" i="6"/>
  <c r="G10" i="10" s="1"/>
  <c r="K10" s="1"/>
  <c r="I66" i="9" l="1"/>
  <c r="I66" i="8"/>
  <c r="G66" i="9"/>
  <c r="G66" i="7"/>
  <c r="G66" i="6"/>
  <c r="G66" i="8"/>
  <c r="K16" i="6"/>
  <c r="Q16"/>
  <c r="G14" i="10" s="1"/>
  <c r="Q16" i="8"/>
  <c r="I14" i="10" s="1"/>
  <c r="K16" i="8"/>
  <c r="Q16" i="9"/>
  <c r="J14" i="10" s="1"/>
  <c r="K16" i="9"/>
  <c r="K14" i="10" l="1"/>
</calcChain>
</file>

<file path=xl/sharedStrings.xml><?xml version="1.0" encoding="utf-8"?>
<sst xmlns="http://schemas.openxmlformats.org/spreadsheetml/2006/main" count="632" uniqueCount="57">
  <si>
    <t>№ ЗНЗ</t>
  </si>
  <si>
    <t>Кількість учнів, які підлягають охопленню харчуванням (без дітей на інд. навчанні)</t>
  </si>
  <si>
    <t>Кількість тих, хто харчується</t>
  </si>
  <si>
    <t>% охоплення харчуванням</t>
  </si>
  <si>
    <t>Кількість учнів, які отримують гаряче харчування</t>
  </si>
  <si>
    <t>% охоплення гарячим харчуванням</t>
  </si>
  <si>
    <t>Кількість пільговиків</t>
  </si>
  <si>
    <t>Кількість учнів, охоплених буфетною продукцією</t>
  </si>
  <si>
    <t>% охоплення буфетною продукцією</t>
  </si>
  <si>
    <t>Харчування в ГПД</t>
  </si>
  <si>
    <t>Кількість учнів на індивідуальному навчанні</t>
  </si>
  <si>
    <t>Кількість учнів 1-4 класів, батьки яких письмово відмовилися від харчування дітей (за станом здоров'я дітей)</t>
  </si>
  <si>
    <t>в т.ч.</t>
  </si>
  <si>
    <t>Всього учнів у ГПД</t>
  </si>
  <si>
    <t>отримують гаряче харчування в ГПД</t>
  </si>
  <si>
    <t>% охоплення гарячим харчуванням учнів ГПД</t>
  </si>
  <si>
    <t>Всього</t>
  </si>
  <si>
    <t>1-4 кл.</t>
  </si>
  <si>
    <t>5-11 кл.</t>
  </si>
  <si>
    <t>1-4 класів</t>
  </si>
  <si>
    <t>5-11 класів</t>
  </si>
  <si>
    <t>Начальник управління освіти</t>
  </si>
  <si>
    <t>О.С.Нижник</t>
  </si>
  <si>
    <t>Прохоренко, 732-88-97</t>
  </si>
  <si>
    <t>по району</t>
  </si>
  <si>
    <t>січень</t>
  </si>
  <si>
    <t>лютий</t>
  </si>
  <si>
    <t>охоплено гарячим харчуванням 5-11 класи</t>
  </si>
  <si>
    <t>березень</t>
  </si>
  <si>
    <t>ЗНЗ №</t>
  </si>
  <si>
    <t>квітень</t>
  </si>
  <si>
    <t>травень</t>
  </si>
  <si>
    <t>вересень</t>
  </si>
  <si>
    <t>жовтень</t>
  </si>
  <si>
    <t>листопд</t>
  </si>
  <si>
    <t>грудень</t>
  </si>
  <si>
    <t>середнє значення</t>
  </si>
  <si>
    <t>листопад</t>
  </si>
  <si>
    <t>Прохоренко, 725-27-91</t>
  </si>
  <si>
    <t>Інформація про стан харчування учнів загальноосвітніх навчальних закладів Червонозаводського району м.Харкова у січні 2014 року</t>
  </si>
  <si>
    <t>Кількість учнів за мережею станом на 01.01. 2014</t>
  </si>
  <si>
    <t>Інформація про стан харчування учнів загальноосвітніх навчальних закладів Червонозаводського району м.Харкова у лютому 2014 року</t>
  </si>
  <si>
    <t>Кількість учнів за мережею станом на 01.02. 2014</t>
  </si>
  <si>
    <t>Інформація про стан харчування учнів загальноосвітніх навчальних закладів Червонозаводського району м.Харкова у березні 2014 року</t>
  </si>
  <si>
    <t>Кількість учнів за мережею станом на 01.03. 2014</t>
  </si>
  <si>
    <t>Інформація про стан харчування учнів загальноосвітніх навчальних закладів Червонозаводського району м.Харкова у квітні 2014 року</t>
  </si>
  <si>
    <t>Кількість учнів за мережею станом на 01.04. 2014</t>
  </si>
  <si>
    <t>Інформація про стан харчування учнів загальноосвітніх навчальних закладів Червонозаводського району м.Харкова у травні 2014 року</t>
  </si>
  <si>
    <t>Кількість учнів за мережею станом на 01.05. 2014</t>
  </si>
  <si>
    <t>Інформація про стан харчування учнів загальноосвітніх навчальних закладів Червонозаводського району м.Харкова у вересні 2014 року</t>
  </si>
  <si>
    <t>Кількість учнів за мережею станом на 05.09. 2014</t>
  </si>
  <si>
    <t>Інформація про стан харчування учнів загальноосвітніх навчальних закладів Червонозаводського району м.Харкова у жовтні 2014 року</t>
  </si>
  <si>
    <t>Кількість учнів за мережею станом на 01.10. 2014</t>
  </si>
  <si>
    <t>Інформація про стан харчування учнів загальноосвітніх навчальних закладів Червонозаводського району м.Харкова у листопаді 2014 року</t>
  </si>
  <si>
    <t>Кількість учнів за мережею станом на 01.11. 2014</t>
  </si>
  <si>
    <t>Інформація про стан харчування учнів загальноосвітніх навчальних закладів Червонозаводського району м.Харкова у грудні 2014 року</t>
  </si>
  <si>
    <t>Кількість учнів за мережею станом на 01.12. 2014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</si>
</sst>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9" fontId="0" fillId="2" borderId="1" xfId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0" borderId="0" xfId="0" applyFont="1"/>
    <xf numFmtId="9" fontId="0" fillId="0" borderId="0" xfId="0" applyNumberFormat="1"/>
    <xf numFmtId="9" fontId="1" fillId="2" borderId="1" xfId="1" applyFill="1" applyBorder="1"/>
    <xf numFmtId="0" fontId="0" fillId="0" borderId="1" xfId="0" applyBorder="1" applyAlignment="1">
      <alignment horizontal="justify"/>
    </xf>
    <xf numFmtId="0" fontId="3" fillId="0" borderId="1" xfId="0" applyFont="1" applyBorder="1"/>
    <xf numFmtId="9" fontId="0" fillId="0" borderId="1" xfId="1" applyFont="1" applyBorder="1"/>
    <xf numFmtId="0" fontId="3" fillId="0" borderId="2" xfId="0" applyFont="1" applyBorder="1" applyAlignment="1">
      <alignment vertical="center"/>
    </xf>
    <xf numFmtId="9" fontId="0" fillId="0" borderId="1" xfId="0" applyNumberFormat="1" applyBorder="1"/>
    <xf numFmtId="0" fontId="0" fillId="0" borderId="3" xfId="0" applyFill="1" applyBorder="1"/>
    <xf numFmtId="9" fontId="5" fillId="2" borderId="1" xfId="1" applyFont="1" applyFill="1" applyBorder="1"/>
    <xf numFmtId="0" fontId="6" fillId="4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січні 2014 року</a:t>
            </a:r>
          </a:p>
        </c:rich>
      </c:tx>
      <c:layout>
        <c:manualLayout>
          <c:xMode val="edge"/>
          <c:yMode val="edge"/>
          <c:x val="0.11051293309525902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134384557642834"/>
          <c:w val="0.84934242831631857"/>
          <c:h val="0.532339601648985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Січень!$A$6:$A$16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Січень!$S$6:$S$16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dLbls>
          <c:showVal val="1"/>
        </c:dLbls>
        <c:axId val="86230912"/>
        <c:axId val="86232448"/>
      </c:barChart>
      <c:catAx>
        <c:axId val="8623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232448"/>
        <c:crosses val="autoZero"/>
        <c:auto val="1"/>
        <c:lblAlgn val="ctr"/>
        <c:lblOffset val="100"/>
        <c:tickLblSkip val="1"/>
        <c:tickMarkSkip val="1"/>
      </c:catAx>
      <c:valAx>
        <c:axId val="8623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230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вересні 2014 року</a:t>
            </a:r>
          </a:p>
        </c:rich>
      </c:tx>
      <c:layout>
        <c:manualLayout>
          <c:xMode val="edge"/>
          <c:yMode val="edge"/>
          <c:x val="0.11710056689010527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67669126529397"/>
          <c:y val="0.23631898204043755"/>
          <c:w val="0.85130188787128236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вересень!$S$6:$S$16</c:f>
              <c:strCache>
                <c:ptCount val="1"/>
                <c:pt idx="0">
                  <c:v>88% 94% 91% 87% 91% 93% 90% 93% 81% 95% 91%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вересень!$S$6:$S$16</c:f>
              <c:numCache>
                <c:formatCode>0%</c:formatCode>
                <c:ptCount val="11"/>
                <c:pt idx="0">
                  <c:v>0.87826086956521743</c:v>
                </c:pt>
                <c:pt idx="1">
                  <c:v>0.94321766561514198</c:v>
                </c:pt>
                <c:pt idx="2">
                  <c:v>0.91346153846153844</c:v>
                </c:pt>
                <c:pt idx="3">
                  <c:v>0.86700767263427114</c:v>
                </c:pt>
                <c:pt idx="4">
                  <c:v>0.90625</c:v>
                </c:pt>
                <c:pt idx="5">
                  <c:v>0.92920353982300885</c:v>
                </c:pt>
                <c:pt idx="6">
                  <c:v>0.89959839357429716</c:v>
                </c:pt>
                <c:pt idx="7">
                  <c:v>0.93381294964028771</c:v>
                </c:pt>
                <c:pt idx="8">
                  <c:v>0.80508474576271183</c:v>
                </c:pt>
                <c:pt idx="9">
                  <c:v>0.95070422535211263</c:v>
                </c:pt>
                <c:pt idx="10">
                  <c:v>0.90607028753993613</c:v>
                </c:pt>
              </c:numCache>
            </c:numRef>
          </c:val>
        </c:ser>
        <c:dLbls>
          <c:showVal val="1"/>
        </c:dLbls>
        <c:axId val="87606016"/>
        <c:axId val="87607552"/>
      </c:barChart>
      <c:catAx>
        <c:axId val="8760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607552"/>
        <c:crosses val="autoZero"/>
        <c:auto val="1"/>
        <c:lblAlgn val="ctr"/>
        <c:lblOffset val="100"/>
        <c:tickLblSkip val="1"/>
        <c:tickMarkSkip val="1"/>
      </c:catAx>
      <c:valAx>
        <c:axId val="876075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606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учнів 5-11 класів у 2014 році (в %)</a:t>
            </a:r>
          </a:p>
        </c:rich>
      </c:tx>
      <c:layout>
        <c:manualLayout>
          <c:xMode val="edge"/>
          <c:yMode val="edge"/>
          <c:x val="0.13716814159292035"/>
          <c:y val="3.40909535305221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29203539823009"/>
          <c:y val="0.27840947710831676"/>
          <c:w val="0.80973451327433632"/>
          <c:h val="0.33806865077438464"/>
        </c:manualLayout>
      </c:layout>
      <c:barChart>
        <c:barDir val="col"/>
        <c:grouping val="clustered"/>
        <c:ser>
          <c:idx val="0"/>
          <c:order val="0"/>
          <c:tx>
            <c:v>січень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tx>
            <c:v>лютий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tx>
            <c:v>березень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0.9878419452887538</c:v>
                </c:pt>
                <c:pt idx="2">
                  <c:v>0.96714579055441474</c:v>
                </c:pt>
                <c:pt idx="3">
                  <c:v>0.92432432432432432</c:v>
                </c:pt>
                <c:pt idx="4">
                  <c:v>0.9889196675900277</c:v>
                </c:pt>
                <c:pt idx="5">
                  <c:v>0.89622641509433965</c:v>
                </c:pt>
                <c:pt idx="6">
                  <c:v>0.90794979079497906</c:v>
                </c:pt>
                <c:pt idx="7">
                  <c:v>0.92900302114803623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0.95077125041023958</c:v>
                </c:pt>
              </c:numCache>
            </c:numRef>
          </c:val>
        </c:ser>
        <c:ser>
          <c:idx val="3"/>
          <c:order val="3"/>
          <c:tx>
            <c:v>квітень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4"/>
          <c:order val="4"/>
          <c:tx>
            <c:v>травень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ser>
          <c:idx val="5"/>
          <c:order val="5"/>
          <c:tx>
            <c:v>вересень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вересень!$G$56:$G$66</c:f>
              <c:numCache>
                <c:formatCode>0%</c:formatCode>
                <c:ptCount val="11"/>
                <c:pt idx="0">
                  <c:v>0.87826086956521743</c:v>
                </c:pt>
                <c:pt idx="1">
                  <c:v>0.94321766561514198</c:v>
                </c:pt>
                <c:pt idx="2">
                  <c:v>0.91346153846153844</c:v>
                </c:pt>
                <c:pt idx="3">
                  <c:v>0.86700767263427114</c:v>
                </c:pt>
                <c:pt idx="4">
                  <c:v>0.90625</c:v>
                </c:pt>
                <c:pt idx="5">
                  <c:v>0.92920353982300885</c:v>
                </c:pt>
                <c:pt idx="6">
                  <c:v>0.89959839357429716</c:v>
                </c:pt>
                <c:pt idx="7">
                  <c:v>0.93381294964028771</c:v>
                </c:pt>
                <c:pt idx="8">
                  <c:v>0.80508474576271183</c:v>
                </c:pt>
                <c:pt idx="9">
                  <c:v>0.95070422535211263</c:v>
                </c:pt>
                <c:pt idx="10">
                  <c:v>0.90607028753993613</c:v>
                </c:pt>
              </c:numCache>
            </c:numRef>
          </c:val>
        </c:ser>
        <c:axId val="87874176"/>
        <c:axId val="87880064"/>
      </c:barChart>
      <c:catAx>
        <c:axId val="8787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880064"/>
        <c:crosses val="autoZero"/>
        <c:auto val="1"/>
        <c:lblAlgn val="ctr"/>
        <c:lblOffset val="100"/>
        <c:tickLblSkip val="1"/>
        <c:tickMarkSkip val="1"/>
      </c:catAx>
      <c:valAx>
        <c:axId val="8788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87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21238938053098"/>
          <c:y val="0.83522836149779267"/>
          <c:w val="0.87389380530973448"/>
          <c:h val="0.980115064413509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Охоплення гарячим харчуванням 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учнів 5-11 класів ЗНЗ району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у жовтні 2014 року</a:t>
            </a:r>
          </a:p>
        </c:rich>
      </c:tx>
      <c:layout>
        <c:manualLayout>
          <c:xMode val="edge"/>
          <c:yMode val="edge"/>
          <c:x val="0.21470179032498984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63755458515283"/>
          <c:y val="0.22388114088041453"/>
          <c:w val="0.84279475982532748"/>
          <c:h val="0.54477744280900864"/>
        </c:manualLayout>
      </c:layout>
      <c:barChart>
        <c:barDir val="col"/>
        <c:grouping val="clustered"/>
        <c:ser>
          <c:idx val="0"/>
          <c:order val="0"/>
          <c:tx>
            <c:strRef>
              <c:f>жовтень!$P$6:$P$16</c:f>
              <c:strCache>
                <c:ptCount val="1"/>
                <c:pt idx="0">
                  <c:v>113 305 475 350 322 100 224 649 190 134 2862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жовтень!$A$6:$A$16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жовтень!$S$6:$S$16</c:f>
              <c:numCache>
                <c:formatCode>0%</c:formatCode>
                <c:ptCount val="11"/>
                <c:pt idx="0">
                  <c:v>0.97413793103448276</c:v>
                </c:pt>
                <c:pt idx="1">
                  <c:v>0.96518987341772156</c:v>
                </c:pt>
                <c:pt idx="2">
                  <c:v>0.91346153846153844</c:v>
                </c:pt>
                <c:pt idx="3">
                  <c:v>0.89743589743589747</c:v>
                </c:pt>
                <c:pt idx="4">
                  <c:v>0.90960451977401124</c:v>
                </c:pt>
                <c:pt idx="5">
                  <c:v>0.92592592592592593</c:v>
                </c:pt>
                <c:pt idx="6">
                  <c:v>0.90688259109311742</c:v>
                </c:pt>
                <c:pt idx="7">
                  <c:v>0.93113342898134865</c:v>
                </c:pt>
                <c:pt idx="8">
                  <c:v>0.79497907949790791</c:v>
                </c:pt>
                <c:pt idx="9">
                  <c:v>0.94366197183098588</c:v>
                </c:pt>
                <c:pt idx="10">
                  <c:v>0.91466922339405565</c:v>
                </c:pt>
              </c:numCache>
            </c:numRef>
          </c:val>
        </c:ser>
        <c:dLbls>
          <c:showVal val="1"/>
        </c:dLbls>
        <c:axId val="87999232"/>
        <c:axId val="88000768"/>
      </c:barChart>
      <c:catAx>
        <c:axId val="87999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00768"/>
        <c:crosses val="autoZero"/>
        <c:auto val="1"/>
        <c:lblAlgn val="ctr"/>
        <c:lblOffset val="100"/>
        <c:tickLblSkip val="1"/>
        <c:tickMarkSkip val="1"/>
      </c:catAx>
      <c:valAx>
        <c:axId val="88000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99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січні-жовтні 2014 року</a:t>
            </a:r>
          </a:p>
        </c:rich>
      </c:tx>
      <c:layout>
        <c:manualLayout>
          <c:xMode val="edge"/>
          <c:yMode val="edge"/>
          <c:x val="0.1669942063693651"/>
          <c:y val="3.27455658951721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32773283350074"/>
          <c:y val="0.28715400557157877"/>
          <c:w val="0.80893398259874982"/>
          <c:h val="0.4685144301431022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0.9878419452887538</c:v>
                </c:pt>
                <c:pt idx="2">
                  <c:v>0.96714579055441474</c:v>
                </c:pt>
                <c:pt idx="3">
                  <c:v>0.92432432432432432</c:v>
                </c:pt>
                <c:pt idx="4">
                  <c:v>0.9889196675900277</c:v>
                </c:pt>
                <c:pt idx="5">
                  <c:v>0.89622641509433965</c:v>
                </c:pt>
                <c:pt idx="6">
                  <c:v>0.90794979079497906</c:v>
                </c:pt>
                <c:pt idx="7">
                  <c:v>0.92900302114803623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0.95077125041023958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жовтень!$G$56:$G$66</c:f>
              <c:numCache>
                <c:formatCode>0%</c:formatCode>
                <c:ptCount val="11"/>
                <c:pt idx="0">
                  <c:v>0.87826086956521743</c:v>
                </c:pt>
                <c:pt idx="1">
                  <c:v>0.94321766561514198</c:v>
                </c:pt>
                <c:pt idx="2">
                  <c:v>0.91346153846153844</c:v>
                </c:pt>
                <c:pt idx="3">
                  <c:v>0.86700767263427114</c:v>
                </c:pt>
                <c:pt idx="4">
                  <c:v>0.90625</c:v>
                </c:pt>
                <c:pt idx="5">
                  <c:v>0.92920353982300885</c:v>
                </c:pt>
                <c:pt idx="6">
                  <c:v>0.89959839357429716</c:v>
                </c:pt>
                <c:pt idx="7">
                  <c:v>0.93381294964028771</c:v>
                </c:pt>
                <c:pt idx="8">
                  <c:v>0.80508474576271183</c:v>
                </c:pt>
                <c:pt idx="9">
                  <c:v>0.95070422535211263</c:v>
                </c:pt>
                <c:pt idx="10">
                  <c:v>0.90607028753993613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жовтень!$H$56:$H$66</c:f>
              <c:numCache>
                <c:formatCode>0%</c:formatCode>
                <c:ptCount val="11"/>
                <c:pt idx="0">
                  <c:v>0.97413793103448276</c:v>
                </c:pt>
                <c:pt idx="1">
                  <c:v>0.96518987341772156</c:v>
                </c:pt>
                <c:pt idx="2">
                  <c:v>0.91346153846153844</c:v>
                </c:pt>
                <c:pt idx="3">
                  <c:v>0.89743589743589747</c:v>
                </c:pt>
                <c:pt idx="4">
                  <c:v>0.90960451977401124</c:v>
                </c:pt>
                <c:pt idx="5">
                  <c:v>0.92592592592592593</c:v>
                </c:pt>
                <c:pt idx="6">
                  <c:v>0.90688259109311742</c:v>
                </c:pt>
                <c:pt idx="7">
                  <c:v>0.93113342898134865</c:v>
                </c:pt>
                <c:pt idx="8">
                  <c:v>0.79497907949790791</c:v>
                </c:pt>
                <c:pt idx="9">
                  <c:v>0.94366197183098588</c:v>
                </c:pt>
                <c:pt idx="10">
                  <c:v>0.91466922339405565</c:v>
                </c:pt>
              </c:numCache>
            </c:numRef>
          </c:val>
        </c:ser>
        <c:axId val="88066688"/>
        <c:axId val="88076672"/>
      </c:barChart>
      <c:catAx>
        <c:axId val="88066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76672"/>
        <c:crosses val="autoZero"/>
        <c:auto val="1"/>
        <c:lblAlgn val="ctr"/>
        <c:lblOffset val="100"/>
        <c:tickLblSkip val="1"/>
        <c:tickMarkSkip val="1"/>
      </c:catAx>
      <c:valAx>
        <c:axId val="8807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6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Охоплення гарячим харчуванням  
учнів 5-11 класів ЗНЗ району  у листопаді 2014 року</a:t>
            </a:r>
          </a:p>
        </c:rich>
      </c:tx>
      <c:layout>
        <c:manualLayout>
          <c:xMode val="edge"/>
          <c:yMode val="edge"/>
          <c:x val="0.11572056286260306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63755458515283"/>
          <c:y val="0.22388114088041458"/>
          <c:w val="0.8427947598253277"/>
          <c:h val="0.544777442809008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листопад!$A$6:$A$16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листопад!$S$6:$S$16</c:f>
              <c:numCache>
                <c:formatCode>0%</c:formatCode>
                <c:ptCount val="11"/>
                <c:pt idx="0">
                  <c:v>0.97457627118644063</c:v>
                </c:pt>
                <c:pt idx="1">
                  <c:v>0.98101265822784811</c:v>
                </c:pt>
                <c:pt idx="2">
                  <c:v>0.92307692307692313</c:v>
                </c:pt>
                <c:pt idx="3">
                  <c:v>0.94871794871794868</c:v>
                </c:pt>
                <c:pt idx="4">
                  <c:v>0.9116809116809117</c:v>
                </c:pt>
                <c:pt idx="5">
                  <c:v>0.91743119266055051</c:v>
                </c:pt>
                <c:pt idx="6">
                  <c:v>0.91428571428571426</c:v>
                </c:pt>
                <c:pt idx="7">
                  <c:v>0.93266475644699143</c:v>
                </c:pt>
                <c:pt idx="8">
                  <c:v>0.80497925311203322</c:v>
                </c:pt>
                <c:pt idx="9">
                  <c:v>0.97101449275362317</c:v>
                </c:pt>
                <c:pt idx="10">
                  <c:v>0.92706333973128596</c:v>
                </c:pt>
              </c:numCache>
            </c:numRef>
          </c:val>
        </c:ser>
        <c:dLbls>
          <c:showVal val="1"/>
        </c:dLbls>
        <c:axId val="86502400"/>
        <c:axId val="88265472"/>
      </c:barChart>
      <c:catAx>
        <c:axId val="86502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265472"/>
        <c:crosses val="autoZero"/>
        <c:auto val="1"/>
        <c:lblAlgn val="ctr"/>
        <c:lblOffset val="100"/>
        <c:tickLblSkip val="1"/>
        <c:tickMarkSkip val="1"/>
      </c:catAx>
      <c:valAx>
        <c:axId val="882654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502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Стан охоплення гарячим харчуванням 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учнів 5-11 класів 
у січні-листопаді 2014 року</a:t>
            </a:r>
          </a:p>
        </c:rich>
      </c:tx>
      <c:layout>
        <c:manualLayout>
          <c:xMode val="edge"/>
          <c:yMode val="edge"/>
          <c:x val="0.18039134893084602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5337628251014E-2"/>
          <c:y val="0.28715400557157877"/>
          <c:w val="0.75977437365783818"/>
          <c:h val="0.46851443014310235"/>
        </c:manualLayout>
      </c:layout>
      <c:barChart>
        <c:barDir val="col"/>
        <c:grouping val="clustered"/>
        <c:ser>
          <c:idx val="0"/>
          <c:order val="0"/>
          <c:tx>
            <c:strRef>
              <c:f>листопад!$B$54</c:f>
              <c:strCache>
                <c:ptCount val="1"/>
                <c:pt idx="0">
                  <c:v>січень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tx>
            <c:strRef>
              <c:f>листопад!$C$54</c:f>
              <c:strCache>
                <c:ptCount val="1"/>
                <c:pt idx="0">
                  <c:v>лютий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tx>
            <c:strRef>
              <c:f>листопад!$D$54</c:f>
              <c:strCache>
                <c:ptCount val="1"/>
                <c:pt idx="0">
                  <c:v>березень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0.9878419452887538</c:v>
                </c:pt>
                <c:pt idx="2">
                  <c:v>0.96714579055441474</c:v>
                </c:pt>
                <c:pt idx="3">
                  <c:v>0.92432432432432432</c:v>
                </c:pt>
                <c:pt idx="4">
                  <c:v>0.9889196675900277</c:v>
                </c:pt>
                <c:pt idx="5">
                  <c:v>0.89622641509433965</c:v>
                </c:pt>
                <c:pt idx="6">
                  <c:v>0.90794979079497906</c:v>
                </c:pt>
                <c:pt idx="7">
                  <c:v>0.92900302114803623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0.95077125041023958</c:v>
                </c:pt>
              </c:numCache>
            </c:numRef>
          </c:val>
        </c:ser>
        <c:ser>
          <c:idx val="3"/>
          <c:order val="3"/>
          <c:tx>
            <c:strRef>
              <c:f>листопад!$E$54</c:f>
              <c:strCache>
                <c:ptCount val="1"/>
                <c:pt idx="0">
                  <c:v>квітень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4"/>
          <c:order val="4"/>
          <c:tx>
            <c:strRef>
              <c:f>листопад!$F$54</c:f>
              <c:strCache>
                <c:ptCount val="1"/>
                <c:pt idx="0">
                  <c:v>травень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ser>
          <c:idx val="5"/>
          <c:order val="5"/>
          <c:tx>
            <c:strRef>
              <c:f>листопад!$G$54</c:f>
              <c:strCache>
                <c:ptCount val="1"/>
                <c:pt idx="0">
                  <c:v>вересень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листопад!$G$56:$G$66</c:f>
              <c:numCache>
                <c:formatCode>0%</c:formatCode>
                <c:ptCount val="11"/>
                <c:pt idx="0">
                  <c:v>0.87826086956521743</c:v>
                </c:pt>
                <c:pt idx="1">
                  <c:v>0.94321766561514198</c:v>
                </c:pt>
                <c:pt idx="2">
                  <c:v>0.91346153846153844</c:v>
                </c:pt>
                <c:pt idx="3">
                  <c:v>0.86700767263427114</c:v>
                </c:pt>
                <c:pt idx="4">
                  <c:v>0.90625</c:v>
                </c:pt>
                <c:pt idx="5">
                  <c:v>0.92920353982300885</c:v>
                </c:pt>
                <c:pt idx="6">
                  <c:v>0.89959839357429716</c:v>
                </c:pt>
                <c:pt idx="7">
                  <c:v>0.93381294964028771</c:v>
                </c:pt>
                <c:pt idx="8">
                  <c:v>0.80508474576271183</c:v>
                </c:pt>
                <c:pt idx="9">
                  <c:v>0.95070422535211263</c:v>
                </c:pt>
                <c:pt idx="10">
                  <c:v>0.90607028753993613</c:v>
                </c:pt>
              </c:numCache>
            </c:numRef>
          </c:val>
        </c:ser>
        <c:ser>
          <c:idx val="6"/>
          <c:order val="6"/>
          <c:tx>
            <c:strRef>
              <c:f>листопад!$H$54</c:f>
              <c:strCache>
                <c:ptCount val="1"/>
                <c:pt idx="0">
                  <c:v>жовтень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листопад!$H$56:$H$66</c:f>
              <c:numCache>
                <c:formatCode>0%</c:formatCode>
                <c:ptCount val="11"/>
                <c:pt idx="0">
                  <c:v>0.97413793103448276</c:v>
                </c:pt>
                <c:pt idx="1">
                  <c:v>0.96518987341772156</c:v>
                </c:pt>
                <c:pt idx="2">
                  <c:v>0.91346153846153844</c:v>
                </c:pt>
                <c:pt idx="3">
                  <c:v>0.89743589743589747</c:v>
                </c:pt>
                <c:pt idx="4">
                  <c:v>0.90960451977401124</c:v>
                </c:pt>
                <c:pt idx="5">
                  <c:v>0.92592592592592593</c:v>
                </c:pt>
                <c:pt idx="6">
                  <c:v>0.90688259109311742</c:v>
                </c:pt>
                <c:pt idx="7">
                  <c:v>0.93113342898134865</c:v>
                </c:pt>
                <c:pt idx="8">
                  <c:v>0.79497907949790791</c:v>
                </c:pt>
                <c:pt idx="9">
                  <c:v>0.94366197183098588</c:v>
                </c:pt>
                <c:pt idx="10">
                  <c:v>0.91466922339405565</c:v>
                </c:pt>
              </c:numCache>
            </c:numRef>
          </c:val>
        </c:ser>
        <c:ser>
          <c:idx val="7"/>
          <c:order val="7"/>
          <c:tx>
            <c:strRef>
              <c:f>листопад!$I$54</c:f>
              <c:strCache>
                <c:ptCount val="1"/>
                <c:pt idx="0">
                  <c:v>листопад</c:v>
                </c:pt>
              </c:strCache>
            </c:strRef>
          </c:tx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листопад!$I$56:$I$66</c:f>
              <c:numCache>
                <c:formatCode>0%</c:formatCode>
                <c:ptCount val="11"/>
                <c:pt idx="0">
                  <c:v>0.97457627118644063</c:v>
                </c:pt>
                <c:pt idx="1">
                  <c:v>0.98101265822784811</c:v>
                </c:pt>
                <c:pt idx="2">
                  <c:v>0.92307692307692313</c:v>
                </c:pt>
                <c:pt idx="3">
                  <c:v>0.94871794871794868</c:v>
                </c:pt>
                <c:pt idx="4">
                  <c:v>0.9116809116809117</c:v>
                </c:pt>
                <c:pt idx="5">
                  <c:v>0.91743119266055051</c:v>
                </c:pt>
                <c:pt idx="6">
                  <c:v>0.91428571428571426</c:v>
                </c:pt>
                <c:pt idx="7">
                  <c:v>0.93266475644699143</c:v>
                </c:pt>
                <c:pt idx="8">
                  <c:v>0.80497925311203322</c:v>
                </c:pt>
                <c:pt idx="9">
                  <c:v>0.97101449275362317</c:v>
                </c:pt>
                <c:pt idx="10">
                  <c:v>0.92706333973128596</c:v>
                </c:pt>
              </c:numCache>
            </c:numRef>
          </c:val>
        </c:ser>
        <c:axId val="88299776"/>
        <c:axId val="88322048"/>
      </c:barChart>
      <c:catAx>
        <c:axId val="8829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22048"/>
        <c:crosses val="autoZero"/>
        <c:auto val="1"/>
        <c:lblAlgn val="ctr"/>
        <c:lblOffset val="100"/>
        <c:tickLblSkip val="1"/>
        <c:tickMarkSkip val="1"/>
      </c:catAx>
      <c:valAx>
        <c:axId val="88322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29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074186963188748"/>
          <c:y val="0.34432627911435504"/>
          <c:w val="0.9854546138721908"/>
          <c:h val="0.82499375235526295"/>
        </c:manualLayout>
      </c:layout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грудні 2014 року</a:t>
            </a:r>
          </a:p>
        </c:rich>
      </c:tx>
      <c:layout>
        <c:manualLayout>
          <c:xMode val="edge"/>
          <c:yMode val="edge"/>
          <c:x val="0.11299447643671406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грудень!$A$6:$A$16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грудень!$S$6:$S$16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87895424"/>
        <c:axId val="87909504"/>
      </c:barChart>
      <c:catAx>
        <c:axId val="87895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909504"/>
        <c:crosses val="autoZero"/>
        <c:auto val="1"/>
        <c:lblAlgn val="ctr"/>
        <c:lblOffset val="100"/>
        <c:tickLblSkip val="1"/>
        <c:tickMarkSkip val="1"/>
      </c:catAx>
      <c:valAx>
        <c:axId val="87909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895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5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Стан охоплення гарячим харчуванням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5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учнів 5-11 класів у  2014 році</a:t>
            </a:r>
          </a:p>
        </c:rich>
      </c:tx>
      <c:layout>
        <c:manualLayout>
          <c:xMode val="edge"/>
          <c:yMode val="edge"/>
          <c:x val="0.16701023893431344"/>
          <c:y val="3.27455943007124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5597132216881"/>
          <c:y val="0.21505085301837271"/>
          <c:w val="0.73531120556833052"/>
          <c:h val="0.55614946569178858"/>
        </c:manualLayout>
      </c:layout>
      <c:barChart>
        <c:barDir val="col"/>
        <c:grouping val="clustered"/>
        <c:ser>
          <c:idx val="0"/>
          <c:order val="0"/>
          <c:tx>
            <c:strRef>
              <c:f>грудень!$B$54</c:f>
              <c:strCache>
                <c:ptCount val="1"/>
                <c:pt idx="0">
                  <c:v>січень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tx>
            <c:strRef>
              <c:f>грудень!$C$54</c:f>
              <c:strCache>
                <c:ptCount val="1"/>
                <c:pt idx="0">
                  <c:v>лютий</c:v>
                </c:pt>
              </c:strCache>
            </c:strRef>
          </c:tx>
          <c:spPr>
            <a:solidFill>
              <a:srgbClr val="F13BCA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tx>
            <c:strRef>
              <c:f>грудень!$D$54</c:f>
              <c:strCache>
                <c:ptCount val="1"/>
                <c:pt idx="0">
                  <c:v>березень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0.9878419452887538</c:v>
                </c:pt>
                <c:pt idx="2">
                  <c:v>0.96714579055441474</c:v>
                </c:pt>
                <c:pt idx="3">
                  <c:v>0.92432432432432432</c:v>
                </c:pt>
                <c:pt idx="4">
                  <c:v>0.9889196675900277</c:v>
                </c:pt>
                <c:pt idx="5">
                  <c:v>0.89622641509433965</c:v>
                </c:pt>
                <c:pt idx="6">
                  <c:v>0.90794979079497906</c:v>
                </c:pt>
                <c:pt idx="7">
                  <c:v>0.92900302114803623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0.95077125041023958</c:v>
                </c:pt>
              </c:numCache>
            </c:numRef>
          </c:val>
        </c:ser>
        <c:ser>
          <c:idx val="3"/>
          <c:order val="3"/>
          <c:tx>
            <c:strRef>
              <c:f>грудень!$E$55</c:f>
              <c:strCache>
                <c:ptCount val="1"/>
                <c:pt idx="0">
                  <c:v>квітень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4"/>
          <c:order val="4"/>
          <c:tx>
            <c:strRef>
              <c:f>грудень!$F$55</c:f>
              <c:strCache>
                <c:ptCount val="1"/>
                <c:pt idx="0">
                  <c:v>травень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ser>
          <c:idx val="5"/>
          <c:order val="5"/>
          <c:tx>
            <c:strRef>
              <c:f>грудень!$G$55</c:f>
              <c:strCache>
                <c:ptCount val="1"/>
                <c:pt idx="0">
                  <c:v>вересень</c:v>
                </c:pt>
              </c:strCache>
            </c:strRef>
          </c:tx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грудень!$G$56:$G$66</c:f>
              <c:numCache>
                <c:formatCode>0%</c:formatCode>
                <c:ptCount val="11"/>
                <c:pt idx="0">
                  <c:v>0.87826086956521743</c:v>
                </c:pt>
                <c:pt idx="1">
                  <c:v>0.94321766561514198</c:v>
                </c:pt>
                <c:pt idx="2">
                  <c:v>0.91346153846153844</c:v>
                </c:pt>
                <c:pt idx="3">
                  <c:v>0.86700767263427114</c:v>
                </c:pt>
                <c:pt idx="4">
                  <c:v>0.90625</c:v>
                </c:pt>
                <c:pt idx="5">
                  <c:v>0.92920353982300885</c:v>
                </c:pt>
                <c:pt idx="6">
                  <c:v>0.89959839357429716</c:v>
                </c:pt>
                <c:pt idx="7">
                  <c:v>0.93381294964028771</c:v>
                </c:pt>
                <c:pt idx="8">
                  <c:v>0.80508474576271183</c:v>
                </c:pt>
                <c:pt idx="9">
                  <c:v>0.95070422535211263</c:v>
                </c:pt>
                <c:pt idx="10">
                  <c:v>0.90607028753993613</c:v>
                </c:pt>
              </c:numCache>
            </c:numRef>
          </c:val>
        </c:ser>
        <c:ser>
          <c:idx val="6"/>
          <c:order val="6"/>
          <c:tx>
            <c:strRef>
              <c:f>грудень!$H$55</c:f>
              <c:strCache>
                <c:ptCount val="1"/>
                <c:pt idx="0">
                  <c:v>жовтень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грудень!$H$56:$H$66</c:f>
              <c:numCache>
                <c:formatCode>0%</c:formatCode>
                <c:ptCount val="11"/>
                <c:pt idx="0">
                  <c:v>0.97413793103448276</c:v>
                </c:pt>
                <c:pt idx="1">
                  <c:v>0.96518987341772156</c:v>
                </c:pt>
                <c:pt idx="2">
                  <c:v>0.91346153846153844</c:v>
                </c:pt>
                <c:pt idx="3">
                  <c:v>0.89743589743589747</c:v>
                </c:pt>
                <c:pt idx="4">
                  <c:v>0.90960451977401124</c:v>
                </c:pt>
                <c:pt idx="5">
                  <c:v>0.92592592592592593</c:v>
                </c:pt>
                <c:pt idx="6">
                  <c:v>0.90688259109311742</c:v>
                </c:pt>
                <c:pt idx="7">
                  <c:v>0.93113342898134865</c:v>
                </c:pt>
                <c:pt idx="8">
                  <c:v>0.79497907949790791</c:v>
                </c:pt>
                <c:pt idx="9">
                  <c:v>0.94366197183098588</c:v>
                </c:pt>
                <c:pt idx="10">
                  <c:v>0.91466922339405565</c:v>
                </c:pt>
              </c:numCache>
            </c:numRef>
          </c:val>
        </c:ser>
        <c:ser>
          <c:idx val="7"/>
          <c:order val="7"/>
          <c:tx>
            <c:strRef>
              <c:f>грудень!$I$55</c:f>
              <c:strCache>
                <c:ptCount val="1"/>
                <c:pt idx="0">
                  <c:v>листопад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грудень!$I$56:$I$66</c:f>
              <c:numCache>
                <c:formatCode>0%</c:formatCode>
                <c:ptCount val="11"/>
                <c:pt idx="0">
                  <c:v>0.97457627118644063</c:v>
                </c:pt>
                <c:pt idx="1">
                  <c:v>0.98101265822784811</c:v>
                </c:pt>
                <c:pt idx="2">
                  <c:v>0.92307692307692313</c:v>
                </c:pt>
                <c:pt idx="3">
                  <c:v>0.94871794871794868</c:v>
                </c:pt>
                <c:pt idx="4">
                  <c:v>0.9116809116809117</c:v>
                </c:pt>
                <c:pt idx="5">
                  <c:v>0.91743119266055051</c:v>
                </c:pt>
                <c:pt idx="6">
                  <c:v>0.91428571428571426</c:v>
                </c:pt>
                <c:pt idx="7">
                  <c:v>0.93266475644699143</c:v>
                </c:pt>
                <c:pt idx="8">
                  <c:v>0.80497925311203322</c:v>
                </c:pt>
                <c:pt idx="9">
                  <c:v>0.97101449275362317</c:v>
                </c:pt>
                <c:pt idx="10">
                  <c:v>0.92706333973128596</c:v>
                </c:pt>
              </c:numCache>
            </c:numRef>
          </c:val>
        </c:ser>
        <c:ser>
          <c:idx val="8"/>
          <c:order val="8"/>
          <c:tx>
            <c:strRef>
              <c:f>грудень!$J$55</c:f>
              <c:strCache>
                <c:ptCount val="1"/>
                <c:pt idx="0">
                  <c:v>грудень</c:v>
                </c:pt>
              </c:strCache>
            </c:strRef>
          </c:tx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грудень!$J$56:$J$66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7960576"/>
        <c:axId val="87982848"/>
      </c:barChart>
      <c:catAx>
        <c:axId val="87960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982848"/>
        <c:crosses val="autoZero"/>
        <c:auto val="1"/>
        <c:lblAlgn val="ctr"/>
        <c:lblOffset val="100"/>
        <c:tickLblSkip val="1"/>
        <c:tickMarkSkip val="1"/>
      </c:catAx>
      <c:valAx>
        <c:axId val="8798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960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4957292426358799E-2"/>
          <c:y val="3.5860077392526418E-2"/>
          <c:w val="0.91504270757364126"/>
          <c:h val="0.822331658420448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594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рік'!$A$4:$A$14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'за рік'!$K$4:$K$14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8104960"/>
        <c:axId val="88106496"/>
      </c:barChart>
      <c:catAx>
        <c:axId val="88104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06496"/>
        <c:crosses val="autoZero"/>
        <c:auto val="1"/>
        <c:lblAlgn val="ctr"/>
        <c:lblOffset val="100"/>
        <c:tickLblSkip val="1"/>
        <c:tickMarkSkip val="1"/>
      </c:catAx>
      <c:valAx>
        <c:axId val="8810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04960"/>
        <c:crosses val="autoZero"/>
        <c:crossBetween val="between"/>
      </c:valAx>
      <c:spPr>
        <a:gradFill rotWithShape="0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Стан охоплення гарячим харчуванням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 2014 році році  (%)  </a:t>
            </a:r>
          </a:p>
        </c:rich>
      </c:tx>
      <c:layout>
        <c:manualLayout>
          <c:xMode val="edge"/>
          <c:yMode val="edge"/>
          <c:x val="0.14239499188814989"/>
          <c:y val="3.17848410757946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670025646657634E-2"/>
          <c:y val="0.17359433927349871"/>
          <c:w val="0.76860962879504957"/>
          <c:h val="0.67481743154205132"/>
        </c:manualLayout>
      </c:layout>
      <c:barChart>
        <c:barDir val="col"/>
        <c:grouping val="clustered"/>
        <c:ser>
          <c:idx val="0"/>
          <c:order val="0"/>
          <c:tx>
            <c:v>січень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рік'!$B$3:$B$14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0.99152542372881358</c:v>
                </c:pt>
                <c:pt idx="2">
                  <c:v>0.99236641221374045</c:v>
                </c:pt>
                <c:pt idx="3">
                  <c:v>0.98663426488456862</c:v>
                </c:pt>
                <c:pt idx="4">
                  <c:v>0.96866096866096862</c:v>
                </c:pt>
                <c:pt idx="5">
                  <c:v>0.99327731092436977</c:v>
                </c:pt>
                <c:pt idx="6">
                  <c:v>0.93785310734463279</c:v>
                </c:pt>
                <c:pt idx="7">
                  <c:v>0.94666666666666666</c:v>
                </c:pt>
                <c:pt idx="8">
                  <c:v>0.96076861489191356</c:v>
                </c:pt>
                <c:pt idx="9">
                  <c:v>0.94688221709006926</c:v>
                </c:pt>
                <c:pt idx="10">
                  <c:v>0.9925373134328358</c:v>
                </c:pt>
                <c:pt idx="11">
                  <c:v>0.97214586769287159</c:v>
                </c:pt>
              </c:numCache>
            </c:numRef>
          </c:val>
        </c:ser>
        <c:ser>
          <c:idx val="1"/>
          <c:order val="1"/>
          <c:tx>
            <c:v>лютий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рік'!$C$3:$C$14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0.99159663865546221</c:v>
                </c:pt>
                <c:pt idx="2">
                  <c:v>0.98859315589353614</c:v>
                </c:pt>
                <c:pt idx="3">
                  <c:v>0.97584541062801933</c:v>
                </c:pt>
                <c:pt idx="4">
                  <c:v>0.97012802275960175</c:v>
                </c:pt>
                <c:pt idx="5">
                  <c:v>0.98991596638655466</c:v>
                </c:pt>
                <c:pt idx="6">
                  <c:v>0.92178770949720668</c:v>
                </c:pt>
                <c:pt idx="7">
                  <c:v>0.93832599118942728</c:v>
                </c:pt>
                <c:pt idx="8">
                  <c:v>0.95686900958466459</c:v>
                </c:pt>
                <c:pt idx="9">
                  <c:v>0.96759259259259256</c:v>
                </c:pt>
                <c:pt idx="10">
                  <c:v>0.99245283018867925</c:v>
                </c:pt>
                <c:pt idx="11">
                  <c:v>0.9694809941520468</c:v>
                </c:pt>
              </c:numCache>
            </c:numRef>
          </c:val>
        </c:ser>
        <c:ser>
          <c:idx val="2"/>
          <c:order val="2"/>
          <c:tx>
            <c:v>березень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рік'!$D$3:$D$14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0.99152542372881358</c:v>
                </c:pt>
                <c:pt idx="2">
                  <c:v>0.9923371647509579</c:v>
                </c:pt>
                <c:pt idx="3">
                  <c:v>0.98055893074119072</c:v>
                </c:pt>
                <c:pt idx="4">
                  <c:v>0.96005706134094149</c:v>
                </c:pt>
                <c:pt idx="5">
                  <c:v>0.99325463743676223</c:v>
                </c:pt>
                <c:pt idx="6">
                  <c:v>0.9375</c:v>
                </c:pt>
                <c:pt idx="7">
                  <c:v>0.95111111111111113</c:v>
                </c:pt>
                <c:pt idx="8">
                  <c:v>0.96224899598393576</c:v>
                </c:pt>
                <c:pt idx="9">
                  <c:v>0.96759259259259256</c:v>
                </c:pt>
                <c:pt idx="10">
                  <c:v>0.99245283018867925</c:v>
                </c:pt>
                <c:pt idx="11">
                  <c:v>0.97244166819768507</c:v>
                </c:pt>
              </c:numCache>
            </c:numRef>
          </c:val>
        </c:ser>
        <c:ser>
          <c:idx val="3"/>
          <c:order val="3"/>
          <c:tx>
            <c:v>квітень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рік'!$E$3:$E$14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1</c:v>
                </c:pt>
                <c:pt idx="2">
                  <c:v>0.99229287090558771</c:v>
                </c:pt>
                <c:pt idx="3">
                  <c:v>0.98055893074119072</c:v>
                </c:pt>
                <c:pt idx="4">
                  <c:v>0.97832369942196529</c:v>
                </c:pt>
                <c:pt idx="5">
                  <c:v>0.99494097807757165</c:v>
                </c:pt>
                <c:pt idx="6">
                  <c:v>0.9375</c:v>
                </c:pt>
                <c:pt idx="7">
                  <c:v>0.9490022172949002</c:v>
                </c:pt>
                <c:pt idx="8">
                  <c:v>0.96212731668009666</c:v>
                </c:pt>
                <c:pt idx="9">
                  <c:v>0.9676674364896074</c:v>
                </c:pt>
                <c:pt idx="10">
                  <c:v>0.98859315589353614</c:v>
                </c:pt>
                <c:pt idx="11">
                  <c:v>0.97494011424359683</c:v>
                </c:pt>
              </c:numCache>
            </c:numRef>
          </c:val>
        </c:ser>
        <c:ser>
          <c:idx val="4"/>
          <c:order val="4"/>
          <c:tx>
            <c:v>травень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рік'!$F$3:$F$14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0.99148936170212765</c:v>
                </c:pt>
                <c:pt idx="2">
                  <c:v>0.9961464354527938</c:v>
                </c:pt>
                <c:pt idx="3">
                  <c:v>0.98053527980535282</c:v>
                </c:pt>
                <c:pt idx="4">
                  <c:v>0.99420289855072463</c:v>
                </c:pt>
                <c:pt idx="5">
                  <c:v>1</c:v>
                </c:pt>
                <c:pt idx="6">
                  <c:v>0.92613636363636365</c:v>
                </c:pt>
                <c:pt idx="7">
                  <c:v>0.95100222717149219</c:v>
                </c:pt>
                <c:pt idx="8">
                  <c:v>0.96284329563812598</c:v>
                </c:pt>
                <c:pt idx="9">
                  <c:v>0.96759259259259256</c:v>
                </c:pt>
                <c:pt idx="10">
                  <c:v>0.98106060606060608</c:v>
                </c:pt>
                <c:pt idx="11">
                  <c:v>0.97711332595053524</c:v>
                </c:pt>
              </c:numCache>
            </c:numRef>
          </c:val>
        </c:ser>
        <c:ser>
          <c:idx val="5"/>
          <c:order val="5"/>
          <c:tx>
            <c:v>вересень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рік'!$G$3:$G$14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0.93859649122807021</c:v>
                </c:pt>
                <c:pt idx="2">
                  <c:v>0.96648044692737434</c:v>
                </c:pt>
                <c:pt idx="3">
                  <c:v>0.94926719278466742</c:v>
                </c:pt>
                <c:pt idx="4">
                  <c:v>0.92991913746630728</c:v>
                </c:pt>
                <c:pt idx="5">
                  <c:v>0.94625407166123776</c:v>
                </c:pt>
                <c:pt idx="6">
                  <c:v>0.956989247311828</c:v>
                </c:pt>
                <c:pt idx="7">
                  <c:v>0.94658119658119655</c:v>
                </c:pt>
                <c:pt idx="8">
                  <c:v>0.96450617283950613</c:v>
                </c:pt>
                <c:pt idx="9">
                  <c:v>0.90212765957446805</c:v>
                </c:pt>
                <c:pt idx="10">
                  <c:v>0.9770491803278688</c:v>
                </c:pt>
                <c:pt idx="11">
                  <c:v>0.94871794871794868</c:v>
                </c:pt>
              </c:numCache>
            </c:numRef>
          </c:val>
        </c:ser>
        <c:ser>
          <c:idx val="6"/>
          <c:order val="6"/>
          <c:tx>
            <c:v>жовтень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рік'!$H$3:$H$14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0.98684210526315785</c:v>
                </c:pt>
                <c:pt idx="2">
                  <c:v>0.97932330827067671</c:v>
                </c:pt>
                <c:pt idx="3">
                  <c:v>0.94903737259343146</c:v>
                </c:pt>
                <c:pt idx="4">
                  <c:v>0.94601889338731449</c:v>
                </c:pt>
                <c:pt idx="5">
                  <c:v>0.94779771615008157</c:v>
                </c:pt>
                <c:pt idx="6">
                  <c:v>0.9555555555555556</c:v>
                </c:pt>
                <c:pt idx="7">
                  <c:v>0.95064377682403434</c:v>
                </c:pt>
                <c:pt idx="8">
                  <c:v>0.963020030816641</c:v>
                </c:pt>
                <c:pt idx="9">
                  <c:v>0.89552238805970152</c:v>
                </c:pt>
                <c:pt idx="10">
                  <c:v>0.97377049180327868</c:v>
                </c:pt>
                <c:pt idx="11">
                  <c:v>0.95328083989501311</c:v>
                </c:pt>
              </c:numCache>
            </c:numRef>
          </c:val>
        </c:ser>
        <c:ser>
          <c:idx val="7"/>
          <c:order val="7"/>
          <c:tx>
            <c:v>листопад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рік'!$I$3:$I$14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0.98684210526315785</c:v>
                </c:pt>
                <c:pt idx="2">
                  <c:v>0.98865784499054821</c:v>
                </c:pt>
                <c:pt idx="3">
                  <c:v>0.95464852607709749</c:v>
                </c:pt>
                <c:pt idx="4">
                  <c:v>0.97308209959623149</c:v>
                </c:pt>
                <c:pt idx="5">
                  <c:v>0.94901315789473684</c:v>
                </c:pt>
                <c:pt idx="6">
                  <c:v>0.9505494505494505</c:v>
                </c:pt>
                <c:pt idx="7">
                  <c:v>0.95483870967741935</c:v>
                </c:pt>
                <c:pt idx="8">
                  <c:v>0.96376252891287584</c:v>
                </c:pt>
                <c:pt idx="9">
                  <c:v>0.89978678038379534</c:v>
                </c:pt>
                <c:pt idx="10">
                  <c:v>0.98662207357859533</c:v>
                </c:pt>
                <c:pt idx="11">
                  <c:v>0.96001403016485443</c:v>
                </c:pt>
              </c:numCache>
            </c:numRef>
          </c:val>
        </c:ser>
        <c:ser>
          <c:idx val="8"/>
          <c:order val="8"/>
          <c:tx>
            <c:v>грудень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рік'!$J$3:$J$14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8183168"/>
        <c:axId val="88184704"/>
      </c:barChart>
      <c:catAx>
        <c:axId val="8818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84704"/>
        <c:crosses val="autoZero"/>
        <c:auto val="1"/>
        <c:lblAlgn val="ctr"/>
        <c:lblOffset val="100"/>
        <c:tickLblSkip val="1"/>
        <c:tickMarkSkip val="1"/>
      </c:catAx>
      <c:valAx>
        <c:axId val="8818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8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07902895633182"/>
          <c:y val="0.27872886304859812"/>
          <c:w val="0.98705654511632634"/>
          <c:h val="0.743277053693471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лютому 2014 року</a:t>
            </a:r>
          </a:p>
        </c:rich>
      </c:tx>
      <c:layout>
        <c:manualLayout>
          <c:xMode val="edge"/>
          <c:yMode val="edge"/>
          <c:x val="0.11299452988937131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Лютий!$P$6:$P$9</c:f>
              <c:strCache>
                <c:ptCount val="1"/>
                <c:pt idx="0">
                  <c:v>135 326 471 350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Лютий!$S$6:$S$16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dLbls>
          <c:showVal val="1"/>
        </c:dLbls>
        <c:axId val="88328832"/>
        <c:axId val="88330624"/>
      </c:barChart>
      <c:catAx>
        <c:axId val="8832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30624"/>
        <c:crosses val="autoZero"/>
        <c:auto val="1"/>
        <c:lblAlgn val="ctr"/>
        <c:lblOffset val="100"/>
        <c:tickLblSkip val="1"/>
        <c:tickMarkSkip val="1"/>
      </c:catAx>
      <c:valAx>
        <c:axId val="883306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28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січні-лютому 2014 року</a:t>
            </a:r>
          </a:p>
        </c:rich>
      </c:tx>
      <c:layout>
        <c:manualLayout>
          <c:xMode val="edge"/>
          <c:yMode val="edge"/>
          <c:x val="0.1670103092783505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Лютий!$A$56:$A$66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Лютий!$A$56:$A$66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axId val="86282624"/>
        <c:axId val="86284160"/>
      </c:barChart>
      <c:catAx>
        <c:axId val="86282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284160"/>
        <c:crosses val="autoZero"/>
        <c:auto val="1"/>
        <c:lblAlgn val="ctr"/>
        <c:lblOffset val="100"/>
        <c:tickLblSkip val="1"/>
        <c:tickMarkSkip val="1"/>
      </c:catAx>
      <c:valAx>
        <c:axId val="8628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282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березні 2014 року</a:t>
            </a:r>
          </a:p>
        </c:rich>
      </c:tx>
      <c:layout>
        <c:manualLayout>
          <c:xMode val="edge"/>
          <c:yMode val="edge"/>
          <c:x val="0.11299465344609702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Лютий!$P$6:$P$9</c:f>
              <c:strCache>
                <c:ptCount val="1"/>
                <c:pt idx="0">
                  <c:v>135 326 471 350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Лютий!$S$6:$S$16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dLbls>
          <c:showVal val="1"/>
        </c:dLbls>
        <c:axId val="86668032"/>
        <c:axId val="86669568"/>
      </c:barChart>
      <c:catAx>
        <c:axId val="86668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669568"/>
        <c:crosses val="autoZero"/>
        <c:auto val="1"/>
        <c:lblAlgn val="ctr"/>
        <c:lblOffset val="100"/>
        <c:tickLblSkip val="1"/>
        <c:tickMarkSkip val="1"/>
      </c:catAx>
      <c:valAx>
        <c:axId val="866695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668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січні-березні 2014 року</a:t>
            </a:r>
          </a:p>
        </c:rich>
      </c:tx>
      <c:layout>
        <c:manualLayout>
          <c:xMode val="edge"/>
          <c:yMode val="edge"/>
          <c:x val="0.16701046172045395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0.9878419452887538</c:v>
                </c:pt>
                <c:pt idx="2">
                  <c:v>0.96714579055441474</c:v>
                </c:pt>
                <c:pt idx="3">
                  <c:v>0.92432432432432432</c:v>
                </c:pt>
                <c:pt idx="4">
                  <c:v>0.9889196675900277</c:v>
                </c:pt>
                <c:pt idx="5">
                  <c:v>0.89622641509433965</c:v>
                </c:pt>
                <c:pt idx="6">
                  <c:v>0.90794979079497906</c:v>
                </c:pt>
                <c:pt idx="7">
                  <c:v>0.92900302114803623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0.95077125041023958</c:v>
                </c:pt>
              </c:numCache>
            </c:numRef>
          </c:val>
        </c:ser>
        <c:axId val="87559168"/>
        <c:axId val="87589632"/>
      </c:barChart>
      <c:catAx>
        <c:axId val="87559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589632"/>
        <c:crosses val="autoZero"/>
        <c:auto val="1"/>
        <c:lblAlgn val="ctr"/>
        <c:lblOffset val="100"/>
        <c:tickLblSkip val="1"/>
        <c:tickMarkSkip val="1"/>
      </c:catAx>
      <c:valAx>
        <c:axId val="8758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55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квітні 2014 року</a:t>
            </a:r>
          </a:p>
        </c:rich>
      </c:tx>
      <c:layout>
        <c:manualLayout>
          <c:xMode val="edge"/>
          <c:yMode val="edge"/>
          <c:x val="0.11299447643671406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Лютий!$P$6:$P$9</c:f>
              <c:strCache>
                <c:ptCount val="1"/>
                <c:pt idx="0">
                  <c:v>135 326 471 350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Лютий!$S$6:$S$16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dLbls>
          <c:showVal val="1"/>
        </c:dLbls>
        <c:axId val="88130688"/>
        <c:axId val="88132224"/>
      </c:barChart>
      <c:catAx>
        <c:axId val="8813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32224"/>
        <c:crosses val="autoZero"/>
        <c:auto val="1"/>
        <c:lblAlgn val="ctr"/>
        <c:lblOffset val="100"/>
        <c:tickLblSkip val="1"/>
        <c:tickMarkSkip val="1"/>
      </c:catAx>
      <c:valAx>
        <c:axId val="88132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13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2014 році</a:t>
            </a:r>
          </a:p>
        </c:rich>
      </c:tx>
      <c:layout>
        <c:manualLayout>
          <c:xMode val="edge"/>
          <c:yMode val="edge"/>
          <c:x val="0.16154124177100812"/>
          <c:y val="3.93980400691119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Квітень!$D$56:$D$66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3"/>
          <c:order val="3"/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axId val="86483328"/>
        <c:axId val="86484864"/>
      </c:barChart>
      <c:catAx>
        <c:axId val="8648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484864"/>
        <c:crosses val="autoZero"/>
        <c:auto val="1"/>
        <c:lblAlgn val="ctr"/>
        <c:lblOffset val="100"/>
        <c:tickLblSkip val="1"/>
        <c:tickMarkSkip val="1"/>
      </c:catAx>
      <c:valAx>
        <c:axId val="8648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48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травні 2014 року</a:t>
            </a:r>
          </a:p>
        </c:rich>
      </c:tx>
      <c:layout>
        <c:manualLayout>
          <c:xMode val="edge"/>
          <c:yMode val="edge"/>
          <c:x val="0.11299444042290212"/>
          <c:y val="3.2338320209973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dLbls>
          <c:showVal val="1"/>
        </c:dLbls>
        <c:axId val="88432000"/>
        <c:axId val="88437888"/>
      </c:barChart>
      <c:catAx>
        <c:axId val="88432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437888"/>
        <c:crosses val="autoZero"/>
        <c:auto val="1"/>
        <c:lblAlgn val="ctr"/>
        <c:lblOffset val="100"/>
        <c:tickLblSkip val="1"/>
        <c:tickMarkSkip val="1"/>
      </c:catAx>
      <c:valAx>
        <c:axId val="88437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432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січні-травні 2014 року</a:t>
            </a:r>
          </a:p>
        </c:rich>
      </c:tx>
      <c:layout>
        <c:manualLayout>
          <c:xMode val="edge"/>
          <c:yMode val="edge"/>
          <c:x val="0.16701045566025557"/>
          <c:y val="3.27455134098085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Травень!$B$56:$B$66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0.97535934291581106</c:v>
                </c:pt>
                <c:pt idx="3">
                  <c:v>0.94070080862533689</c:v>
                </c:pt>
                <c:pt idx="4">
                  <c:v>0.9889196675900277</c:v>
                </c:pt>
                <c:pt idx="5">
                  <c:v>0.89719626168224298</c:v>
                </c:pt>
                <c:pt idx="6">
                  <c:v>0.89915966386554624</c:v>
                </c:pt>
                <c:pt idx="7">
                  <c:v>0.9263157894736842</c:v>
                </c:pt>
                <c:pt idx="8">
                  <c:v>0.89956331877729256</c:v>
                </c:pt>
                <c:pt idx="9">
                  <c:v>0.98484848484848486</c:v>
                </c:pt>
                <c:pt idx="10">
                  <c:v>0.94995093228655547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Травень!$C$56:$C$66</c:f>
              <c:numCache>
                <c:formatCode>0%</c:formatCode>
                <c:ptCount val="11"/>
                <c:pt idx="0">
                  <c:v>0.98540145985401462</c:v>
                </c:pt>
                <c:pt idx="1">
                  <c:v>0.98787878787878791</c:v>
                </c:pt>
                <c:pt idx="2">
                  <c:v>0.95926680244399187</c:v>
                </c:pt>
                <c:pt idx="3">
                  <c:v>0.94339622641509435</c:v>
                </c:pt>
                <c:pt idx="4">
                  <c:v>0.98351648351648346</c:v>
                </c:pt>
                <c:pt idx="5">
                  <c:v>0.87155963302752293</c:v>
                </c:pt>
                <c:pt idx="6">
                  <c:v>0.89583333333333337</c:v>
                </c:pt>
                <c:pt idx="7">
                  <c:v>0.91916167664670656</c:v>
                </c:pt>
                <c:pt idx="8">
                  <c:v>0.93859649122807021</c:v>
                </c:pt>
                <c:pt idx="9">
                  <c:v>0.98449612403100772</c:v>
                </c:pt>
                <c:pt idx="10">
                  <c:v>0.94717965438539287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Травень!$D$56:$D$66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ser>
          <c:idx val="3"/>
          <c:order val="3"/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Травень!$E$56:$E$66</c:f>
              <c:numCache>
                <c:formatCode>0%</c:formatCode>
                <c:ptCount val="11"/>
                <c:pt idx="0">
                  <c:v>1</c:v>
                </c:pt>
                <c:pt idx="1">
                  <c:v>0.98776758409785936</c:v>
                </c:pt>
                <c:pt idx="2">
                  <c:v>0.96714579055441474</c:v>
                </c:pt>
                <c:pt idx="3">
                  <c:v>0.95890410958904104</c:v>
                </c:pt>
                <c:pt idx="4">
                  <c:v>0.9916666666666667</c:v>
                </c:pt>
                <c:pt idx="5">
                  <c:v>0.89622641509433965</c:v>
                </c:pt>
                <c:pt idx="6">
                  <c:v>0.90416666666666667</c:v>
                </c:pt>
                <c:pt idx="7">
                  <c:v>0.92867981790591803</c:v>
                </c:pt>
                <c:pt idx="8">
                  <c:v>0.93886462882096067</c:v>
                </c:pt>
                <c:pt idx="9">
                  <c:v>0.97637795275590555</c:v>
                </c:pt>
                <c:pt idx="10">
                  <c:v>0.95521896608495227</c:v>
                </c:pt>
              </c:numCache>
            </c:numRef>
          </c:val>
        </c:ser>
        <c:ser>
          <c:idx val="4"/>
          <c:order val="4"/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Травень!$F$56:$F$66</c:f>
              <c:numCache>
                <c:formatCode>0%</c:formatCode>
                <c:ptCount val="11"/>
                <c:pt idx="0">
                  <c:v>0.98529411764705888</c:v>
                </c:pt>
                <c:pt idx="1">
                  <c:v>0.99388379204892963</c:v>
                </c:pt>
                <c:pt idx="2">
                  <c:v>0.96714579055441474</c:v>
                </c:pt>
                <c:pt idx="3">
                  <c:v>0.98901098901098905</c:v>
                </c:pt>
                <c:pt idx="4">
                  <c:v>1</c:v>
                </c:pt>
                <c:pt idx="5">
                  <c:v>0.87735849056603776</c:v>
                </c:pt>
                <c:pt idx="6">
                  <c:v>0.90794979079497906</c:v>
                </c:pt>
                <c:pt idx="7">
                  <c:v>0.9299847792998478</c:v>
                </c:pt>
                <c:pt idx="8">
                  <c:v>0.93886462882096067</c:v>
                </c:pt>
                <c:pt idx="9">
                  <c:v>0.9609375</c:v>
                </c:pt>
                <c:pt idx="10">
                  <c:v>0.95911638641608965</c:v>
                </c:pt>
              </c:numCache>
            </c:numRef>
          </c:val>
        </c:ser>
        <c:axId val="88468864"/>
        <c:axId val="88491136"/>
      </c:barChart>
      <c:catAx>
        <c:axId val="8846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491136"/>
        <c:crosses val="autoZero"/>
        <c:auto val="1"/>
        <c:lblAlgn val="ctr"/>
        <c:lblOffset val="100"/>
        <c:tickLblSkip val="1"/>
        <c:tickMarkSkip val="1"/>
      </c:catAx>
      <c:valAx>
        <c:axId val="8849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468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25</xdr:row>
      <xdr:rowOff>66675</xdr:rowOff>
    </xdr:from>
    <xdr:to>
      <xdr:col>14</xdr:col>
      <xdr:colOff>28575</xdr:colOff>
      <xdr:row>49</xdr:row>
      <xdr:rowOff>19050</xdr:rowOff>
    </xdr:to>
    <xdr:graphicFrame macro="">
      <xdr:nvGraphicFramePr>
        <xdr:cNvPr id="1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0</xdr:rowOff>
    </xdr:from>
    <xdr:to>
      <xdr:col>10</xdr:col>
      <xdr:colOff>276225</xdr:colOff>
      <xdr:row>41</xdr:row>
      <xdr:rowOff>9525</xdr:rowOff>
    </xdr:to>
    <xdr:graphicFrame macro="">
      <xdr:nvGraphicFramePr>
        <xdr:cNvPr id="106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17</xdr:row>
      <xdr:rowOff>0</xdr:rowOff>
    </xdr:from>
    <xdr:to>
      <xdr:col>20</xdr:col>
      <xdr:colOff>228600</xdr:colOff>
      <xdr:row>41</xdr:row>
      <xdr:rowOff>9525</xdr:rowOff>
    </xdr:to>
    <xdr:graphicFrame macro="">
      <xdr:nvGraphicFramePr>
        <xdr:cNvPr id="106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142875</xdr:rowOff>
    </xdr:from>
    <xdr:to>
      <xdr:col>13</xdr:col>
      <xdr:colOff>142875</xdr:colOff>
      <xdr:row>46</xdr:row>
      <xdr:rowOff>85725</xdr:rowOff>
    </xdr:to>
    <xdr:graphicFrame macro="">
      <xdr:nvGraphicFramePr>
        <xdr:cNvPr id="2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23</xdr:row>
      <xdr:rowOff>9525</xdr:rowOff>
    </xdr:from>
    <xdr:to>
      <xdr:col>25</xdr:col>
      <xdr:colOff>352425</xdr:colOff>
      <xdr:row>46</xdr:row>
      <xdr:rowOff>66675</xdr:rowOff>
    </xdr:to>
    <xdr:graphicFrame macro="">
      <xdr:nvGraphicFramePr>
        <xdr:cNvPr id="24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23</xdr:row>
      <xdr:rowOff>85725</xdr:rowOff>
    </xdr:from>
    <xdr:to>
      <xdr:col>16</xdr:col>
      <xdr:colOff>390525</xdr:colOff>
      <xdr:row>47</xdr:row>
      <xdr:rowOff>38100</xdr:rowOff>
    </xdr:to>
    <xdr:graphicFrame macro="">
      <xdr:nvGraphicFramePr>
        <xdr:cNvPr id="3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266700</xdr:colOff>
      <xdr:row>24</xdr:row>
      <xdr:rowOff>19050</xdr:rowOff>
    </xdr:from>
    <xdr:to>
      <xdr:col>34</xdr:col>
      <xdr:colOff>123825</xdr:colOff>
      <xdr:row>47</xdr:row>
      <xdr:rowOff>76200</xdr:rowOff>
    </xdr:to>
    <xdr:graphicFrame macro="">
      <xdr:nvGraphicFramePr>
        <xdr:cNvPr id="34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25</xdr:row>
      <xdr:rowOff>19050</xdr:rowOff>
    </xdr:from>
    <xdr:to>
      <xdr:col>15</xdr:col>
      <xdr:colOff>514350</xdr:colOff>
      <xdr:row>48</xdr:row>
      <xdr:rowOff>133350</xdr:rowOff>
    </xdr:to>
    <xdr:graphicFrame macro="">
      <xdr:nvGraphicFramePr>
        <xdr:cNvPr id="44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57150</xdr:colOff>
      <xdr:row>25</xdr:row>
      <xdr:rowOff>0</xdr:rowOff>
    </xdr:from>
    <xdr:to>
      <xdr:col>35</xdr:col>
      <xdr:colOff>123825</xdr:colOff>
      <xdr:row>48</xdr:row>
      <xdr:rowOff>66675</xdr:rowOff>
    </xdr:to>
    <xdr:graphicFrame macro="">
      <xdr:nvGraphicFramePr>
        <xdr:cNvPr id="44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31</xdr:row>
      <xdr:rowOff>95250</xdr:rowOff>
    </xdr:from>
    <xdr:to>
      <xdr:col>23</xdr:col>
      <xdr:colOff>114300</xdr:colOff>
      <xdr:row>55</xdr:row>
      <xdr:rowOff>19050</xdr:rowOff>
    </xdr:to>
    <xdr:graphicFrame macro="">
      <xdr:nvGraphicFramePr>
        <xdr:cNvPr id="5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209550</xdr:colOff>
      <xdr:row>31</xdr:row>
      <xdr:rowOff>133350</xdr:rowOff>
    </xdr:from>
    <xdr:to>
      <xdr:col>37</xdr:col>
      <xdr:colOff>238125</xdr:colOff>
      <xdr:row>55</xdr:row>
      <xdr:rowOff>0</xdr:rowOff>
    </xdr:to>
    <xdr:graphicFrame macro="">
      <xdr:nvGraphicFramePr>
        <xdr:cNvPr id="54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16</xdr:row>
      <xdr:rowOff>190500</xdr:rowOff>
    </xdr:from>
    <xdr:to>
      <xdr:col>13</xdr:col>
      <xdr:colOff>333375</xdr:colOff>
      <xdr:row>37</xdr:row>
      <xdr:rowOff>152400</xdr:rowOff>
    </xdr:to>
    <xdr:graphicFrame macro="">
      <xdr:nvGraphicFramePr>
        <xdr:cNvPr id="6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16</xdr:row>
      <xdr:rowOff>142875</xdr:rowOff>
    </xdr:from>
    <xdr:to>
      <xdr:col>25</xdr:col>
      <xdr:colOff>180975</xdr:colOff>
      <xdr:row>34</xdr:row>
      <xdr:rowOff>76200</xdr:rowOff>
    </xdr:to>
    <xdr:graphicFrame macro="">
      <xdr:nvGraphicFramePr>
        <xdr:cNvPr id="65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47625</xdr:rowOff>
    </xdr:from>
    <xdr:to>
      <xdr:col>15</xdr:col>
      <xdr:colOff>133350</xdr:colOff>
      <xdr:row>49</xdr:row>
      <xdr:rowOff>152400</xdr:rowOff>
    </xdr:to>
    <xdr:graphicFrame macro="">
      <xdr:nvGraphicFramePr>
        <xdr:cNvPr id="7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25</xdr:row>
      <xdr:rowOff>133350</xdr:rowOff>
    </xdr:from>
    <xdr:to>
      <xdr:col>29</xdr:col>
      <xdr:colOff>161925</xdr:colOff>
      <xdr:row>49</xdr:row>
      <xdr:rowOff>19050</xdr:rowOff>
    </xdr:to>
    <xdr:graphicFrame macro="">
      <xdr:nvGraphicFramePr>
        <xdr:cNvPr id="75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19</xdr:row>
      <xdr:rowOff>28575</xdr:rowOff>
    </xdr:from>
    <xdr:to>
      <xdr:col>16</xdr:col>
      <xdr:colOff>104775</xdr:colOff>
      <xdr:row>42</xdr:row>
      <xdr:rowOff>133350</xdr:rowOff>
    </xdr:to>
    <xdr:graphicFrame macro="">
      <xdr:nvGraphicFramePr>
        <xdr:cNvPr id="8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333375</xdr:colOff>
      <xdr:row>19</xdr:row>
      <xdr:rowOff>38100</xdr:rowOff>
    </xdr:from>
    <xdr:to>
      <xdr:col>29</xdr:col>
      <xdr:colOff>333375</xdr:colOff>
      <xdr:row>42</xdr:row>
      <xdr:rowOff>95250</xdr:rowOff>
    </xdr:to>
    <xdr:graphicFrame macro="">
      <xdr:nvGraphicFramePr>
        <xdr:cNvPr id="84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15</xdr:row>
      <xdr:rowOff>133350</xdr:rowOff>
    </xdr:from>
    <xdr:to>
      <xdr:col>16</xdr:col>
      <xdr:colOff>57150</xdr:colOff>
      <xdr:row>39</xdr:row>
      <xdr:rowOff>47625</xdr:rowOff>
    </xdr:to>
    <xdr:graphicFrame macro="">
      <xdr:nvGraphicFramePr>
        <xdr:cNvPr id="95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19</xdr:row>
      <xdr:rowOff>0</xdr:rowOff>
    </xdr:from>
    <xdr:to>
      <xdr:col>32</xdr:col>
      <xdr:colOff>323850</xdr:colOff>
      <xdr:row>45</xdr:row>
      <xdr:rowOff>57150</xdr:rowOff>
    </xdr:to>
    <xdr:graphicFrame macro="">
      <xdr:nvGraphicFramePr>
        <xdr:cNvPr id="95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"/>
  <sheetViews>
    <sheetView zoomScale="90" zoomScaleNormal="90" workbookViewId="0">
      <selection activeCell="P29" sqref="P29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28515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6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855468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s="9" customFormat="1" ht="40.5" customHeight="1">
      <c r="D2" s="23" t="s">
        <v>39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35" s="5" customFormat="1" ht="151.5" customHeight="1">
      <c r="A3" s="24" t="s">
        <v>0</v>
      </c>
      <c r="B3" s="27" t="s">
        <v>40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 s="5" customFormat="1" ht="27" customHeight="1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s="5" customFormat="1" ht="78.75" customHeight="1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15.75">
      <c r="A6" s="2">
        <v>7</v>
      </c>
      <c r="B6" s="3">
        <f>C6+D6</f>
        <v>236</v>
      </c>
      <c r="C6" s="1">
        <v>99</v>
      </c>
      <c r="D6" s="1">
        <v>137</v>
      </c>
      <c r="E6" s="3">
        <f>F6+G6</f>
        <v>236</v>
      </c>
      <c r="F6" s="3">
        <f>C6-AG6-AI6</f>
        <v>99</v>
      </c>
      <c r="G6" s="3">
        <f>D6-AH6</f>
        <v>137</v>
      </c>
      <c r="H6" s="3">
        <f>I6+J6</f>
        <v>236</v>
      </c>
      <c r="I6" s="1">
        <v>99</v>
      </c>
      <c r="J6" s="1">
        <v>137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234</v>
      </c>
      <c r="O6" s="1">
        <v>99</v>
      </c>
      <c r="P6" s="1">
        <v>135</v>
      </c>
      <c r="Q6" s="4">
        <f>N6/E6</f>
        <v>0.99152542372881358</v>
      </c>
      <c r="R6" s="4">
        <f>O6/F6</f>
        <v>1</v>
      </c>
      <c r="S6" s="4">
        <f>P6/G6</f>
        <v>0.98540145985401462</v>
      </c>
      <c r="T6" s="3">
        <f>U6+V6</f>
        <v>8</v>
      </c>
      <c r="U6" s="1">
        <v>3</v>
      </c>
      <c r="V6" s="1">
        <v>5</v>
      </c>
      <c r="W6" s="3">
        <f>X6+Y6</f>
        <v>235</v>
      </c>
      <c r="X6" s="1">
        <v>98</v>
      </c>
      <c r="Y6" s="1">
        <v>137</v>
      </c>
      <c r="Z6" s="4">
        <f>W6/E6</f>
        <v>0.99576271186440679</v>
      </c>
      <c r="AA6" s="4">
        <f>X6/F6</f>
        <v>0.98989898989898994</v>
      </c>
      <c r="AB6" s="4">
        <f>Y6/G6</f>
        <v>1</v>
      </c>
      <c r="AC6" s="1">
        <v>30</v>
      </c>
      <c r="AD6" s="1">
        <v>30</v>
      </c>
      <c r="AE6" s="4">
        <f>AD6/AC6</f>
        <v>1</v>
      </c>
      <c r="AF6" s="3">
        <f>AG6+AH6</f>
        <v>0</v>
      </c>
      <c r="AG6" s="1">
        <v>0</v>
      </c>
      <c r="AH6" s="1">
        <v>0</v>
      </c>
      <c r="AI6" s="1">
        <v>0</v>
      </c>
    </row>
    <row r="7" spans="1:35" ht="15.75">
      <c r="A7" s="2">
        <v>10</v>
      </c>
      <c r="B7" s="3">
        <f t="shared" ref="B7:B16" si="0">C7+D7</f>
        <v>527</v>
      </c>
      <c r="C7" s="1">
        <v>196</v>
      </c>
      <c r="D7" s="1">
        <v>331</v>
      </c>
      <c r="E7" s="3">
        <f t="shared" ref="E7:E16" si="1">F7+G7</f>
        <v>524</v>
      </c>
      <c r="F7" s="3">
        <f t="shared" ref="F7:F16" si="2">C7-AG7-AI7</f>
        <v>194</v>
      </c>
      <c r="G7" s="3">
        <f t="shared" ref="G7:G16" si="3">D7-AH7</f>
        <v>330</v>
      </c>
      <c r="H7" s="3">
        <f t="shared" ref="H7:H16" si="4">I7+J7</f>
        <v>524</v>
      </c>
      <c r="I7" s="1">
        <v>194</v>
      </c>
      <c r="J7" s="1">
        <v>330</v>
      </c>
      <c r="K7" s="4">
        <f t="shared" ref="K7:K16" si="5">H7/E7</f>
        <v>1</v>
      </c>
      <c r="L7" s="4">
        <f t="shared" ref="L7:L16" si="6">I7/F7</f>
        <v>1</v>
      </c>
      <c r="M7" s="4">
        <f t="shared" ref="M7:M16" si="7">J7/G7</f>
        <v>1</v>
      </c>
      <c r="N7" s="3">
        <f t="shared" ref="N7:N16" si="8">O7+P7</f>
        <v>520</v>
      </c>
      <c r="O7" s="1">
        <v>194</v>
      </c>
      <c r="P7" s="1">
        <v>326</v>
      </c>
      <c r="Q7" s="4">
        <f t="shared" ref="Q7:Q16" si="9">N7/E7</f>
        <v>0.99236641221374045</v>
      </c>
      <c r="R7" s="4">
        <f t="shared" ref="R7:R16" si="10">O7/F7</f>
        <v>1</v>
      </c>
      <c r="S7" s="4">
        <f t="shared" ref="S7:S16" si="11">P7/G7</f>
        <v>0.98787878787878791</v>
      </c>
      <c r="T7" s="3">
        <f t="shared" ref="T7:T16" si="12">U7+V7</f>
        <v>4</v>
      </c>
      <c r="U7" s="1">
        <v>0</v>
      </c>
      <c r="V7" s="1">
        <v>4</v>
      </c>
      <c r="W7" s="3">
        <f t="shared" ref="W7:W16" si="13">X7+Y7</f>
        <v>520</v>
      </c>
      <c r="X7" s="1">
        <v>194</v>
      </c>
      <c r="Y7" s="1">
        <v>326</v>
      </c>
      <c r="Z7" s="4">
        <f t="shared" ref="Z7:Z16" si="14">W7/E7</f>
        <v>0.99236641221374045</v>
      </c>
      <c r="AA7" s="4">
        <f t="shared" ref="AA7:AA16" si="15">X7/F7</f>
        <v>1</v>
      </c>
      <c r="AB7" s="4">
        <f t="shared" ref="AB7:AB16" si="16">Y7/G7</f>
        <v>0.98787878787878791</v>
      </c>
      <c r="AC7" s="1">
        <v>30</v>
      </c>
      <c r="AD7" s="1">
        <v>30</v>
      </c>
      <c r="AE7" s="4">
        <f t="shared" ref="AE7:AE16" si="17">AD7/AC7</f>
        <v>1</v>
      </c>
      <c r="AF7" s="3">
        <f t="shared" ref="AF7:AF16" si="18">AG7+AH7</f>
        <v>3</v>
      </c>
      <c r="AG7" s="1">
        <v>2</v>
      </c>
      <c r="AH7" s="1">
        <v>1</v>
      </c>
      <c r="AI7" s="1">
        <v>0</v>
      </c>
    </row>
    <row r="8" spans="1:35" ht="15.75">
      <c r="A8" s="2">
        <v>12</v>
      </c>
      <c r="B8" s="3">
        <f t="shared" si="0"/>
        <v>828</v>
      </c>
      <c r="C8" s="1">
        <v>337</v>
      </c>
      <c r="D8" s="1">
        <v>491</v>
      </c>
      <c r="E8" s="3">
        <f>F8+G8</f>
        <v>823</v>
      </c>
      <c r="F8" s="3">
        <f t="shared" si="2"/>
        <v>336</v>
      </c>
      <c r="G8" s="3">
        <f t="shared" si="3"/>
        <v>487</v>
      </c>
      <c r="H8" s="3">
        <f t="shared" si="4"/>
        <v>817</v>
      </c>
      <c r="I8" s="1">
        <v>337</v>
      </c>
      <c r="J8" s="1">
        <v>480</v>
      </c>
      <c r="K8" s="4">
        <f t="shared" si="5"/>
        <v>0.99270959902794653</v>
      </c>
      <c r="L8" s="4">
        <f t="shared" si="6"/>
        <v>1.0029761904761905</v>
      </c>
      <c r="M8" s="4">
        <f t="shared" si="7"/>
        <v>0.98562628336755642</v>
      </c>
      <c r="N8" s="3">
        <f t="shared" si="8"/>
        <v>812</v>
      </c>
      <c r="O8" s="1">
        <v>337</v>
      </c>
      <c r="P8" s="1">
        <v>475</v>
      </c>
      <c r="Q8" s="4">
        <f t="shared" si="9"/>
        <v>0.98663426488456862</v>
      </c>
      <c r="R8" s="4">
        <f t="shared" si="10"/>
        <v>1.0029761904761905</v>
      </c>
      <c r="S8" s="4">
        <f t="shared" si="11"/>
        <v>0.97535934291581106</v>
      </c>
      <c r="T8" s="3">
        <f t="shared" si="12"/>
        <v>9</v>
      </c>
      <c r="U8" s="1">
        <v>3</v>
      </c>
      <c r="V8" s="1">
        <v>6</v>
      </c>
      <c r="W8" s="3">
        <f t="shared" si="13"/>
        <v>787</v>
      </c>
      <c r="X8" s="1">
        <v>309</v>
      </c>
      <c r="Y8" s="1">
        <v>478</v>
      </c>
      <c r="Z8" s="4">
        <f t="shared" si="14"/>
        <v>0.95625759416767919</v>
      </c>
      <c r="AA8" s="4">
        <f t="shared" si="15"/>
        <v>0.9196428571428571</v>
      </c>
      <c r="AB8" s="4">
        <f t="shared" si="16"/>
        <v>0.98151950718685832</v>
      </c>
      <c r="AC8" s="1">
        <v>60</v>
      </c>
      <c r="AD8" s="1">
        <v>60</v>
      </c>
      <c r="AE8" s="4">
        <f t="shared" si="17"/>
        <v>1</v>
      </c>
      <c r="AF8" s="3">
        <f t="shared" si="18"/>
        <v>5</v>
      </c>
      <c r="AG8" s="1">
        <v>1</v>
      </c>
      <c r="AH8" s="1">
        <v>4</v>
      </c>
      <c r="AI8" s="1">
        <v>0</v>
      </c>
    </row>
    <row r="9" spans="1:35" ht="15.75">
      <c r="A9" s="2">
        <v>34</v>
      </c>
      <c r="B9" s="3">
        <f t="shared" si="0"/>
        <v>702</v>
      </c>
      <c r="C9" s="1">
        <v>331</v>
      </c>
      <c r="D9" s="1">
        <v>371</v>
      </c>
      <c r="E9" s="3">
        <f t="shared" si="1"/>
        <v>702</v>
      </c>
      <c r="F9" s="3">
        <f t="shared" si="2"/>
        <v>331</v>
      </c>
      <c r="G9" s="3">
        <f t="shared" si="3"/>
        <v>371</v>
      </c>
      <c r="H9" s="3">
        <f t="shared" si="4"/>
        <v>695</v>
      </c>
      <c r="I9" s="1">
        <v>331</v>
      </c>
      <c r="J9" s="1">
        <v>364</v>
      </c>
      <c r="K9" s="4">
        <f t="shared" si="5"/>
        <v>0.99002849002849003</v>
      </c>
      <c r="L9" s="4">
        <f t="shared" si="6"/>
        <v>1</v>
      </c>
      <c r="M9" s="4">
        <f t="shared" si="7"/>
        <v>0.98113207547169812</v>
      </c>
      <c r="N9" s="3">
        <f t="shared" si="8"/>
        <v>680</v>
      </c>
      <c r="O9" s="1">
        <v>331</v>
      </c>
      <c r="P9" s="1">
        <v>349</v>
      </c>
      <c r="Q9" s="4">
        <f t="shared" si="9"/>
        <v>0.96866096866096862</v>
      </c>
      <c r="R9" s="4">
        <f t="shared" si="10"/>
        <v>1</v>
      </c>
      <c r="S9" s="4">
        <f t="shared" si="11"/>
        <v>0.94070080862533689</v>
      </c>
      <c r="T9" s="3">
        <f t="shared" si="12"/>
        <v>2</v>
      </c>
      <c r="U9" s="1">
        <v>0</v>
      </c>
      <c r="V9" s="1">
        <v>2</v>
      </c>
      <c r="W9" s="3">
        <f t="shared" si="13"/>
        <v>680</v>
      </c>
      <c r="X9" s="1">
        <v>320</v>
      </c>
      <c r="Y9" s="1">
        <v>360</v>
      </c>
      <c r="Z9" s="4">
        <f t="shared" si="14"/>
        <v>0.96866096866096862</v>
      </c>
      <c r="AA9" s="4">
        <f t="shared" si="15"/>
        <v>0.96676737160120851</v>
      </c>
      <c r="AB9" s="4">
        <f t="shared" si="16"/>
        <v>0.9703504043126685</v>
      </c>
      <c r="AC9" s="1">
        <v>90</v>
      </c>
      <c r="AD9" s="1">
        <v>90</v>
      </c>
      <c r="AE9" s="4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15.75">
      <c r="A10" s="2">
        <v>35</v>
      </c>
      <c r="B10" s="3">
        <f t="shared" si="0"/>
        <v>597</v>
      </c>
      <c r="C10" s="1">
        <v>234</v>
      </c>
      <c r="D10" s="1">
        <v>363</v>
      </c>
      <c r="E10" s="3">
        <f t="shared" si="1"/>
        <v>595</v>
      </c>
      <c r="F10" s="3">
        <f t="shared" si="2"/>
        <v>234</v>
      </c>
      <c r="G10" s="3">
        <f t="shared" si="3"/>
        <v>361</v>
      </c>
      <c r="H10" s="3">
        <f t="shared" si="4"/>
        <v>591</v>
      </c>
      <c r="I10" s="1">
        <v>234</v>
      </c>
      <c r="J10" s="1">
        <v>357</v>
      </c>
      <c r="K10" s="4">
        <f t="shared" si="5"/>
        <v>0.99327731092436977</v>
      </c>
      <c r="L10" s="4">
        <f t="shared" si="6"/>
        <v>1</v>
      </c>
      <c r="M10" s="4">
        <f t="shared" si="7"/>
        <v>0.9889196675900277</v>
      </c>
      <c r="N10" s="3">
        <f t="shared" si="8"/>
        <v>591</v>
      </c>
      <c r="O10" s="1">
        <v>234</v>
      </c>
      <c r="P10" s="1">
        <v>357</v>
      </c>
      <c r="Q10" s="4">
        <f t="shared" si="9"/>
        <v>0.99327731092436977</v>
      </c>
      <c r="R10" s="4">
        <f t="shared" si="10"/>
        <v>1</v>
      </c>
      <c r="S10" s="4">
        <f t="shared" si="11"/>
        <v>0.9889196675900277</v>
      </c>
      <c r="T10" s="3">
        <f t="shared" si="12"/>
        <v>10</v>
      </c>
      <c r="U10" s="1">
        <v>3</v>
      </c>
      <c r="V10" s="1">
        <v>7</v>
      </c>
      <c r="W10" s="3">
        <f t="shared" si="13"/>
        <v>589</v>
      </c>
      <c r="X10" s="1">
        <v>232</v>
      </c>
      <c r="Y10" s="1">
        <v>357</v>
      </c>
      <c r="Z10" s="4">
        <f t="shared" si="14"/>
        <v>0.98991596638655466</v>
      </c>
      <c r="AA10" s="4">
        <f t="shared" si="15"/>
        <v>0.99145299145299148</v>
      </c>
      <c r="AB10" s="4">
        <f t="shared" si="16"/>
        <v>0.9889196675900277</v>
      </c>
      <c r="AC10" s="1">
        <v>30</v>
      </c>
      <c r="AD10" s="1">
        <v>30</v>
      </c>
      <c r="AE10" s="4">
        <f t="shared" si="17"/>
        <v>1</v>
      </c>
      <c r="AF10" s="3">
        <f t="shared" si="18"/>
        <v>2</v>
      </c>
      <c r="AG10" s="1">
        <v>0</v>
      </c>
      <c r="AH10" s="1">
        <v>2</v>
      </c>
      <c r="AI10" s="1">
        <v>0</v>
      </c>
    </row>
    <row r="11" spans="1:35" ht="15.75">
      <c r="A11" s="2">
        <v>41</v>
      </c>
      <c r="B11" s="3">
        <f t="shared" si="0"/>
        <v>181</v>
      </c>
      <c r="C11" s="1">
        <v>70</v>
      </c>
      <c r="D11" s="1">
        <v>111</v>
      </c>
      <c r="E11" s="3">
        <f t="shared" si="1"/>
        <v>177</v>
      </c>
      <c r="F11" s="3">
        <f t="shared" si="2"/>
        <v>70</v>
      </c>
      <c r="G11" s="3">
        <f t="shared" si="3"/>
        <v>107</v>
      </c>
      <c r="H11" s="3">
        <f t="shared" si="4"/>
        <v>170</v>
      </c>
      <c r="I11" s="1">
        <v>70</v>
      </c>
      <c r="J11" s="1">
        <v>100</v>
      </c>
      <c r="K11" s="4">
        <f t="shared" si="5"/>
        <v>0.96045197740112997</v>
      </c>
      <c r="L11" s="4">
        <f t="shared" si="6"/>
        <v>1</v>
      </c>
      <c r="M11" s="4">
        <f t="shared" si="7"/>
        <v>0.93457943925233644</v>
      </c>
      <c r="N11" s="3">
        <f t="shared" si="8"/>
        <v>166</v>
      </c>
      <c r="O11" s="1">
        <v>70</v>
      </c>
      <c r="P11" s="1">
        <v>96</v>
      </c>
      <c r="Q11" s="4">
        <f t="shared" si="9"/>
        <v>0.93785310734463279</v>
      </c>
      <c r="R11" s="4">
        <f t="shared" si="10"/>
        <v>1</v>
      </c>
      <c r="S11" s="4">
        <f t="shared" si="11"/>
        <v>0.89719626168224298</v>
      </c>
      <c r="T11" s="3">
        <f t="shared" si="12"/>
        <v>2</v>
      </c>
      <c r="U11" s="1">
        <v>1</v>
      </c>
      <c r="V11" s="1">
        <v>1</v>
      </c>
      <c r="W11" s="3">
        <f t="shared" si="13"/>
        <v>170</v>
      </c>
      <c r="X11" s="1">
        <v>70</v>
      </c>
      <c r="Y11" s="1">
        <v>100</v>
      </c>
      <c r="Z11" s="4">
        <f t="shared" si="14"/>
        <v>0.96045197740112997</v>
      </c>
      <c r="AA11" s="4">
        <f t="shared" si="15"/>
        <v>1</v>
      </c>
      <c r="AB11" s="4">
        <f t="shared" si="16"/>
        <v>0.93457943925233644</v>
      </c>
      <c r="AC11" s="1">
        <v>30</v>
      </c>
      <c r="AD11" s="1">
        <v>30</v>
      </c>
      <c r="AE11" s="4">
        <f t="shared" si="17"/>
        <v>1</v>
      </c>
      <c r="AF11" s="3">
        <f t="shared" si="18"/>
        <v>4</v>
      </c>
      <c r="AG11" s="1">
        <v>0</v>
      </c>
      <c r="AH11" s="1">
        <v>4</v>
      </c>
      <c r="AI11" s="1">
        <v>0</v>
      </c>
    </row>
    <row r="12" spans="1:35" ht="15.75">
      <c r="A12" s="2">
        <v>48</v>
      </c>
      <c r="B12" s="3">
        <f t="shared" si="0"/>
        <v>453</v>
      </c>
      <c r="C12" s="1">
        <v>214</v>
      </c>
      <c r="D12" s="1">
        <v>239</v>
      </c>
      <c r="E12" s="3">
        <f t="shared" si="1"/>
        <v>450</v>
      </c>
      <c r="F12" s="3">
        <f t="shared" si="2"/>
        <v>212</v>
      </c>
      <c r="G12" s="3">
        <f t="shared" si="3"/>
        <v>238</v>
      </c>
      <c r="H12" s="3">
        <f t="shared" si="4"/>
        <v>450</v>
      </c>
      <c r="I12" s="1">
        <v>212</v>
      </c>
      <c r="J12" s="1">
        <v>238</v>
      </c>
      <c r="K12" s="4">
        <f t="shared" si="5"/>
        <v>1</v>
      </c>
      <c r="L12" s="4">
        <f t="shared" si="6"/>
        <v>1</v>
      </c>
      <c r="M12" s="4">
        <f t="shared" si="7"/>
        <v>1</v>
      </c>
      <c r="N12" s="3">
        <f t="shared" si="8"/>
        <v>426</v>
      </c>
      <c r="O12" s="1">
        <v>212</v>
      </c>
      <c r="P12" s="1">
        <v>214</v>
      </c>
      <c r="Q12" s="4">
        <f t="shared" si="9"/>
        <v>0.94666666666666666</v>
      </c>
      <c r="R12" s="4">
        <f t="shared" si="10"/>
        <v>1</v>
      </c>
      <c r="S12" s="4">
        <f t="shared" si="11"/>
        <v>0.89915966386554624</v>
      </c>
      <c r="T12" s="3">
        <f t="shared" si="12"/>
        <v>1</v>
      </c>
      <c r="U12" s="1">
        <v>0</v>
      </c>
      <c r="V12" s="1">
        <v>1</v>
      </c>
      <c r="W12" s="3">
        <f t="shared" si="13"/>
        <v>415</v>
      </c>
      <c r="X12" s="1">
        <v>190</v>
      </c>
      <c r="Y12" s="1">
        <v>225</v>
      </c>
      <c r="Z12" s="4">
        <f t="shared" si="14"/>
        <v>0.92222222222222228</v>
      </c>
      <c r="AA12" s="4">
        <f t="shared" si="15"/>
        <v>0.89622641509433965</v>
      </c>
      <c r="AB12" s="4">
        <f t="shared" si="16"/>
        <v>0.94537815126050417</v>
      </c>
      <c r="AC12" s="1">
        <v>30</v>
      </c>
      <c r="AD12" s="1">
        <v>30</v>
      </c>
      <c r="AE12" s="4">
        <f t="shared" si="17"/>
        <v>1</v>
      </c>
      <c r="AF12" s="3">
        <f t="shared" si="18"/>
        <v>2</v>
      </c>
      <c r="AG12" s="1">
        <v>1</v>
      </c>
      <c r="AH12" s="1">
        <v>1</v>
      </c>
      <c r="AI12" s="1">
        <v>1</v>
      </c>
    </row>
    <row r="13" spans="1:35" ht="15.75">
      <c r="A13" s="2">
        <v>53</v>
      </c>
      <c r="B13" s="3">
        <f t="shared" si="0"/>
        <v>1252</v>
      </c>
      <c r="C13" s="1">
        <v>584</v>
      </c>
      <c r="D13" s="1">
        <v>668</v>
      </c>
      <c r="E13" s="3">
        <f t="shared" si="1"/>
        <v>1249</v>
      </c>
      <c r="F13" s="3">
        <f t="shared" si="2"/>
        <v>584</v>
      </c>
      <c r="G13" s="3">
        <f t="shared" si="3"/>
        <v>665</v>
      </c>
      <c r="H13" s="3">
        <f t="shared" si="4"/>
        <v>1216</v>
      </c>
      <c r="I13" s="1">
        <v>584</v>
      </c>
      <c r="J13" s="1">
        <v>632</v>
      </c>
      <c r="K13" s="4">
        <f t="shared" si="5"/>
        <v>0.97357886309047237</v>
      </c>
      <c r="L13" s="4">
        <f t="shared" si="6"/>
        <v>1</v>
      </c>
      <c r="M13" s="4">
        <f t="shared" si="7"/>
        <v>0.9503759398496241</v>
      </c>
      <c r="N13" s="3">
        <f t="shared" si="8"/>
        <v>1200</v>
      </c>
      <c r="O13" s="1">
        <v>584</v>
      </c>
      <c r="P13" s="1">
        <v>616</v>
      </c>
      <c r="Q13" s="4">
        <f t="shared" si="9"/>
        <v>0.96076861489191356</v>
      </c>
      <c r="R13" s="4">
        <f t="shared" si="10"/>
        <v>1</v>
      </c>
      <c r="S13" s="4">
        <f t="shared" si="11"/>
        <v>0.9263157894736842</v>
      </c>
      <c r="T13" s="3">
        <f t="shared" si="12"/>
        <v>8</v>
      </c>
      <c r="U13" s="1">
        <v>2</v>
      </c>
      <c r="V13" s="1">
        <v>6</v>
      </c>
      <c r="W13" s="3">
        <f t="shared" si="13"/>
        <v>1160</v>
      </c>
      <c r="X13" s="1">
        <v>510</v>
      </c>
      <c r="Y13" s="1">
        <v>650</v>
      </c>
      <c r="Z13" s="4">
        <f t="shared" si="14"/>
        <v>0.92874299439551644</v>
      </c>
      <c r="AA13" s="4">
        <f t="shared" si="15"/>
        <v>0.87328767123287676</v>
      </c>
      <c r="AB13" s="4">
        <f t="shared" si="16"/>
        <v>0.97744360902255634</v>
      </c>
      <c r="AC13" s="1">
        <v>90</v>
      </c>
      <c r="AD13" s="1">
        <v>90</v>
      </c>
      <c r="AE13" s="4">
        <f t="shared" si="17"/>
        <v>1</v>
      </c>
      <c r="AF13" s="3">
        <f t="shared" si="18"/>
        <v>3</v>
      </c>
      <c r="AG13" s="1">
        <v>0</v>
      </c>
      <c r="AH13" s="1">
        <v>3</v>
      </c>
      <c r="AI13" s="1">
        <v>0</v>
      </c>
    </row>
    <row r="14" spans="1:35" ht="15.75">
      <c r="A14" s="2">
        <v>66</v>
      </c>
      <c r="B14" s="3">
        <f t="shared" si="0"/>
        <v>433</v>
      </c>
      <c r="C14" s="1">
        <v>204</v>
      </c>
      <c r="D14" s="1">
        <v>229</v>
      </c>
      <c r="E14" s="3">
        <f t="shared" si="1"/>
        <v>433</v>
      </c>
      <c r="F14" s="3">
        <f t="shared" si="2"/>
        <v>204</v>
      </c>
      <c r="G14" s="3">
        <f t="shared" si="3"/>
        <v>229</v>
      </c>
      <c r="H14" s="3">
        <f t="shared" si="4"/>
        <v>422</v>
      </c>
      <c r="I14" s="1">
        <v>204</v>
      </c>
      <c r="J14" s="1">
        <v>218</v>
      </c>
      <c r="K14" s="4">
        <f t="shared" si="5"/>
        <v>0.97459584295612012</v>
      </c>
      <c r="L14" s="4">
        <f t="shared" si="6"/>
        <v>1</v>
      </c>
      <c r="M14" s="4">
        <f t="shared" si="7"/>
        <v>0.95196506550218341</v>
      </c>
      <c r="N14" s="3">
        <f t="shared" si="8"/>
        <v>410</v>
      </c>
      <c r="O14" s="1">
        <v>204</v>
      </c>
      <c r="P14" s="1">
        <v>206</v>
      </c>
      <c r="Q14" s="4">
        <f t="shared" si="9"/>
        <v>0.94688221709006926</v>
      </c>
      <c r="R14" s="4">
        <f t="shared" si="10"/>
        <v>1</v>
      </c>
      <c r="S14" s="4">
        <f t="shared" si="11"/>
        <v>0.89956331877729256</v>
      </c>
      <c r="T14" s="3">
        <f t="shared" si="12"/>
        <v>5</v>
      </c>
      <c r="U14" s="1">
        <v>2</v>
      </c>
      <c r="V14" s="1">
        <v>3</v>
      </c>
      <c r="W14" s="3">
        <f t="shared" si="13"/>
        <v>422</v>
      </c>
      <c r="X14" s="1">
        <v>204</v>
      </c>
      <c r="Y14" s="1">
        <v>218</v>
      </c>
      <c r="Z14" s="4">
        <f t="shared" si="14"/>
        <v>0.97459584295612012</v>
      </c>
      <c r="AA14" s="4">
        <f t="shared" si="15"/>
        <v>1</v>
      </c>
      <c r="AB14" s="4">
        <f t="shared" si="16"/>
        <v>0.95196506550218341</v>
      </c>
      <c r="AC14" s="1">
        <v>30</v>
      </c>
      <c r="AD14" s="1">
        <v>30</v>
      </c>
      <c r="AE14" s="4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15.75">
      <c r="A15" s="2">
        <v>120</v>
      </c>
      <c r="B15" s="3">
        <f t="shared" si="0"/>
        <v>268</v>
      </c>
      <c r="C15" s="1">
        <v>136</v>
      </c>
      <c r="D15" s="1">
        <v>132</v>
      </c>
      <c r="E15" s="3">
        <f t="shared" si="1"/>
        <v>268</v>
      </c>
      <c r="F15" s="3">
        <f t="shared" si="2"/>
        <v>136</v>
      </c>
      <c r="G15" s="3">
        <f t="shared" si="3"/>
        <v>132</v>
      </c>
      <c r="H15" s="3">
        <f t="shared" si="4"/>
        <v>266</v>
      </c>
      <c r="I15" s="1">
        <v>136</v>
      </c>
      <c r="J15" s="1">
        <v>130</v>
      </c>
      <c r="K15" s="4">
        <f t="shared" si="5"/>
        <v>0.9925373134328358</v>
      </c>
      <c r="L15" s="4">
        <f t="shared" si="6"/>
        <v>1</v>
      </c>
      <c r="M15" s="4">
        <f t="shared" si="7"/>
        <v>0.98484848484848486</v>
      </c>
      <c r="N15" s="3">
        <f t="shared" si="8"/>
        <v>266</v>
      </c>
      <c r="O15" s="1">
        <v>136</v>
      </c>
      <c r="P15" s="1">
        <v>130</v>
      </c>
      <c r="Q15" s="4">
        <f t="shared" si="9"/>
        <v>0.9925373134328358</v>
      </c>
      <c r="R15" s="4">
        <f t="shared" si="10"/>
        <v>1</v>
      </c>
      <c r="S15" s="4">
        <f t="shared" si="11"/>
        <v>0.98484848484848486</v>
      </c>
      <c r="T15" s="3">
        <f t="shared" si="12"/>
        <v>4</v>
      </c>
      <c r="U15" s="1">
        <v>2</v>
      </c>
      <c r="V15" s="1">
        <v>2</v>
      </c>
      <c r="W15" s="3">
        <f t="shared" si="13"/>
        <v>230</v>
      </c>
      <c r="X15" s="1">
        <v>106</v>
      </c>
      <c r="Y15" s="1">
        <v>124</v>
      </c>
      <c r="Z15" s="4">
        <f t="shared" si="14"/>
        <v>0.85820895522388063</v>
      </c>
      <c r="AA15" s="4">
        <f t="shared" si="15"/>
        <v>0.77941176470588236</v>
      </c>
      <c r="AB15" s="4">
        <f t="shared" si="16"/>
        <v>0.93939393939393945</v>
      </c>
      <c r="AC15" s="1">
        <v>60</v>
      </c>
      <c r="AD15" s="1">
        <v>60</v>
      </c>
      <c r="AE15" s="4">
        <f t="shared" si="17"/>
        <v>1</v>
      </c>
      <c r="AF15" s="3">
        <f t="shared" si="18"/>
        <v>0</v>
      </c>
      <c r="AG15" s="1">
        <v>0</v>
      </c>
      <c r="AH15" s="1">
        <v>0</v>
      </c>
      <c r="AI15" s="1">
        <v>0</v>
      </c>
    </row>
    <row r="16" spans="1:35" ht="15.75">
      <c r="A16" s="2" t="s">
        <v>24</v>
      </c>
      <c r="B16" s="3">
        <f t="shared" si="0"/>
        <v>5477</v>
      </c>
      <c r="C16" s="3">
        <f>SUM(C6:C15)</f>
        <v>2405</v>
      </c>
      <c r="D16" s="3">
        <f>SUM(D6:D15)</f>
        <v>3072</v>
      </c>
      <c r="E16" s="3">
        <f t="shared" si="1"/>
        <v>5457</v>
      </c>
      <c r="F16" s="3">
        <f t="shared" si="2"/>
        <v>2400</v>
      </c>
      <c r="G16" s="3">
        <f t="shared" si="3"/>
        <v>3057</v>
      </c>
      <c r="H16" s="3">
        <f t="shared" si="4"/>
        <v>5387</v>
      </c>
      <c r="I16" s="3">
        <f>SUM(I6:I15)</f>
        <v>2401</v>
      </c>
      <c r="J16" s="3">
        <f>SUM(J6:J15)</f>
        <v>2986</v>
      </c>
      <c r="K16" s="4">
        <f t="shared" si="5"/>
        <v>0.98717243906908558</v>
      </c>
      <c r="L16" s="4">
        <f t="shared" si="6"/>
        <v>1.0004166666666667</v>
      </c>
      <c r="M16" s="4">
        <f t="shared" si="7"/>
        <v>0.97677461563624468</v>
      </c>
      <c r="N16" s="3">
        <f t="shared" si="8"/>
        <v>5305</v>
      </c>
      <c r="O16" s="3">
        <f>SUM(O6:O15)</f>
        <v>2401</v>
      </c>
      <c r="P16" s="3">
        <f>SUM(P6:P15)</f>
        <v>2904</v>
      </c>
      <c r="Q16" s="4">
        <f t="shared" si="9"/>
        <v>0.97214586769287159</v>
      </c>
      <c r="R16" s="4">
        <f t="shared" si="10"/>
        <v>1.0004166666666667</v>
      </c>
      <c r="S16" s="4">
        <f t="shared" si="11"/>
        <v>0.94995093228655547</v>
      </c>
      <c r="T16" s="3">
        <f t="shared" si="12"/>
        <v>53</v>
      </c>
      <c r="U16" s="3">
        <f>SUM(U6:U15)</f>
        <v>16</v>
      </c>
      <c r="V16" s="3">
        <f>SUM(V6:V15)</f>
        <v>37</v>
      </c>
      <c r="W16" s="3">
        <f t="shared" si="13"/>
        <v>5208</v>
      </c>
      <c r="X16" s="3">
        <f>SUM(X6:X15)</f>
        <v>2233</v>
      </c>
      <c r="Y16" s="3">
        <f>SUM(Y6:Y15)</f>
        <v>2975</v>
      </c>
      <c r="Z16" s="4">
        <f t="shared" si="14"/>
        <v>0.95437053326003296</v>
      </c>
      <c r="AA16" s="4">
        <f t="shared" si="15"/>
        <v>0.93041666666666667</v>
      </c>
      <c r="AB16" s="4">
        <f t="shared" si="16"/>
        <v>0.97317631665031079</v>
      </c>
      <c r="AC16" s="3">
        <f>SUM(AC6:AC15)</f>
        <v>480</v>
      </c>
      <c r="AD16" s="3">
        <f>SUM(AD6:AD15)</f>
        <v>480</v>
      </c>
      <c r="AE16" s="4">
        <f t="shared" si="17"/>
        <v>1</v>
      </c>
      <c r="AF16" s="3">
        <f t="shared" si="18"/>
        <v>19</v>
      </c>
      <c r="AG16" s="3">
        <f>SUM(AG6:AG15)</f>
        <v>4</v>
      </c>
      <c r="AH16" s="3">
        <f>SUM(AH6:AH15)</f>
        <v>15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23</v>
      </c>
    </row>
  </sheetData>
  <mergeCells count="37">
    <mergeCell ref="AF4:AF5"/>
    <mergeCell ref="AC4:AC5"/>
    <mergeCell ref="AD4:AD5"/>
    <mergeCell ref="N4:N5"/>
    <mergeCell ref="Q4:Q5"/>
    <mergeCell ref="T4:T5"/>
    <mergeCell ref="X4:Y4"/>
    <mergeCell ref="AA4:AB4"/>
    <mergeCell ref="W4:W5"/>
    <mergeCell ref="AI3:AI5"/>
    <mergeCell ref="C4:D4"/>
    <mergeCell ref="F4:G4"/>
    <mergeCell ref="I4:J4"/>
    <mergeCell ref="L4:M4"/>
    <mergeCell ref="O4:P4"/>
    <mergeCell ref="R4:S4"/>
    <mergeCell ref="U4:V4"/>
    <mergeCell ref="AG4:AH4"/>
    <mergeCell ref="AE4:AE5"/>
    <mergeCell ref="E4:E5"/>
    <mergeCell ref="Q3:S3"/>
    <mergeCell ref="T3:V3"/>
    <mergeCell ref="W3:Y3"/>
    <mergeCell ref="Z3:AB3"/>
    <mergeCell ref="AC3:AE3"/>
    <mergeCell ref="K4:K5"/>
    <mergeCell ref="Z4:Z5"/>
    <mergeCell ref="AF3:AH3"/>
    <mergeCell ref="D2:P2"/>
    <mergeCell ref="A3:A5"/>
    <mergeCell ref="B3:D3"/>
    <mergeCell ref="E3:G3"/>
    <mergeCell ref="H3:J3"/>
    <mergeCell ref="K3:M3"/>
    <mergeCell ref="N3:P3"/>
    <mergeCell ref="B4:B5"/>
    <mergeCell ref="H4:H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4"/>
  <sheetViews>
    <sheetView workbookViewId="0">
      <selection activeCell="G43" sqref="G43"/>
    </sheetView>
  </sheetViews>
  <sheetFormatPr defaultRowHeight="12.75"/>
  <cols>
    <col min="1" max="1" width="12.42578125" bestFit="1" customWidth="1"/>
  </cols>
  <sheetData>
    <row r="3" spans="1:11" ht="25.5">
      <c r="A3" s="1" t="s">
        <v>29</v>
      </c>
      <c r="B3" s="1" t="s">
        <v>25</v>
      </c>
      <c r="C3" s="1" t="s">
        <v>26</v>
      </c>
      <c r="D3" s="1" t="s">
        <v>28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2" t="s">
        <v>36</v>
      </c>
    </row>
    <row r="4" spans="1:11">
      <c r="A4" s="13">
        <v>7</v>
      </c>
      <c r="B4" s="16">
        <f>Січень!Q6</f>
        <v>0.99152542372881358</v>
      </c>
      <c r="C4" s="16">
        <f>Лютий!Q6</f>
        <v>0.99159663865546221</v>
      </c>
      <c r="D4" s="16">
        <f>Березень!Q6</f>
        <v>0.99152542372881358</v>
      </c>
      <c r="E4" s="16">
        <f>Квітень!Q6</f>
        <v>1</v>
      </c>
      <c r="F4" s="16">
        <f>Травень!Q6</f>
        <v>0.99148936170212765</v>
      </c>
      <c r="G4" s="16">
        <f>вересень!Q6</f>
        <v>0.93859649122807021</v>
      </c>
      <c r="H4" s="16">
        <f>жовтень!Q6</f>
        <v>0.98684210526315785</v>
      </c>
      <c r="I4" s="16">
        <f>листопад!Q6</f>
        <v>0.98684210526315785</v>
      </c>
      <c r="J4" s="16" t="e">
        <f>грудень!Q6</f>
        <v>#DIV/0!</v>
      </c>
      <c r="K4" s="14" t="e">
        <f>AVERAGE(B4:J4)</f>
        <v>#DIV/0!</v>
      </c>
    </row>
    <row r="5" spans="1:11">
      <c r="A5" s="13">
        <v>10</v>
      </c>
      <c r="B5" s="16">
        <f>Січень!Q7</f>
        <v>0.99236641221374045</v>
      </c>
      <c r="C5" s="16">
        <f>Лютий!Q7</f>
        <v>0.98859315589353614</v>
      </c>
      <c r="D5" s="16">
        <f>Березень!Q7</f>
        <v>0.9923371647509579</v>
      </c>
      <c r="E5" s="16">
        <f>Квітень!Q7</f>
        <v>0.99229287090558771</v>
      </c>
      <c r="F5" s="16">
        <f>Травень!Q7</f>
        <v>0.9961464354527938</v>
      </c>
      <c r="G5" s="16">
        <f>вересень!Q7</f>
        <v>0.96648044692737434</v>
      </c>
      <c r="H5" s="16">
        <f>жовтень!Q7</f>
        <v>0.97932330827067671</v>
      </c>
      <c r="I5" s="16">
        <f>листопад!Q7</f>
        <v>0.98865784499054821</v>
      </c>
      <c r="J5" s="16" t="e">
        <f>грудень!Q7</f>
        <v>#DIV/0!</v>
      </c>
      <c r="K5" s="14" t="e">
        <f t="shared" ref="K5:K14" si="0">AVERAGE(B5:J5)</f>
        <v>#DIV/0!</v>
      </c>
    </row>
    <row r="6" spans="1:11">
      <c r="A6" s="13">
        <v>12</v>
      </c>
      <c r="B6" s="16">
        <f>Січень!Q8</f>
        <v>0.98663426488456862</v>
      </c>
      <c r="C6" s="16">
        <f>Лютий!Q8</f>
        <v>0.97584541062801933</v>
      </c>
      <c r="D6" s="16">
        <f>Березень!Q8</f>
        <v>0.98055893074119072</v>
      </c>
      <c r="E6" s="16">
        <f>Квітень!Q8</f>
        <v>0.98055893074119072</v>
      </c>
      <c r="F6" s="16">
        <f>Травень!Q8</f>
        <v>0.98053527980535282</v>
      </c>
      <c r="G6" s="16">
        <f>вересень!Q8</f>
        <v>0.94926719278466742</v>
      </c>
      <c r="H6" s="16">
        <f>жовтень!Q8</f>
        <v>0.94903737259343146</v>
      </c>
      <c r="I6" s="16">
        <f>листопад!Q8</f>
        <v>0.95464852607709749</v>
      </c>
      <c r="J6" s="16" t="e">
        <f>грудень!Q8</f>
        <v>#DIV/0!</v>
      </c>
      <c r="K6" s="14" t="e">
        <f t="shared" si="0"/>
        <v>#DIV/0!</v>
      </c>
    </row>
    <row r="7" spans="1:11">
      <c r="A7" s="13">
        <v>34</v>
      </c>
      <c r="B7" s="16">
        <f>Січень!Q9</f>
        <v>0.96866096866096862</v>
      </c>
      <c r="C7" s="16">
        <f>Лютий!Q9</f>
        <v>0.97012802275960175</v>
      </c>
      <c r="D7" s="16">
        <f>Березень!Q9</f>
        <v>0.96005706134094149</v>
      </c>
      <c r="E7" s="16">
        <f>Квітень!Q9</f>
        <v>0.97832369942196529</v>
      </c>
      <c r="F7" s="16">
        <f>Травень!Q9</f>
        <v>0.99420289855072463</v>
      </c>
      <c r="G7" s="16">
        <f>вересень!Q9</f>
        <v>0.92991913746630728</v>
      </c>
      <c r="H7" s="16">
        <f>жовтень!Q9</f>
        <v>0.94601889338731449</v>
      </c>
      <c r="I7" s="16">
        <f>листопад!Q9</f>
        <v>0.97308209959623149</v>
      </c>
      <c r="J7" s="16" t="e">
        <f>грудень!Q9</f>
        <v>#DIV/0!</v>
      </c>
      <c r="K7" s="14" t="e">
        <f t="shared" si="0"/>
        <v>#DIV/0!</v>
      </c>
    </row>
    <row r="8" spans="1:11">
      <c r="A8" s="13">
        <v>35</v>
      </c>
      <c r="B8" s="16">
        <f>Січень!Q10</f>
        <v>0.99327731092436977</v>
      </c>
      <c r="C8" s="16">
        <f>Лютий!Q10</f>
        <v>0.98991596638655466</v>
      </c>
      <c r="D8" s="16">
        <f>Березень!Q10</f>
        <v>0.99325463743676223</v>
      </c>
      <c r="E8" s="16">
        <f>Квітень!Q10</f>
        <v>0.99494097807757165</v>
      </c>
      <c r="F8" s="16">
        <f>Травень!Q10</f>
        <v>1</v>
      </c>
      <c r="G8" s="16">
        <f>вересень!Q10</f>
        <v>0.94625407166123776</v>
      </c>
      <c r="H8" s="16">
        <f>жовтень!Q10</f>
        <v>0.94779771615008157</v>
      </c>
      <c r="I8" s="16">
        <f>листопад!Q10</f>
        <v>0.94901315789473684</v>
      </c>
      <c r="J8" s="16" t="e">
        <f>грудень!Q10</f>
        <v>#DIV/0!</v>
      </c>
      <c r="K8" s="14" t="e">
        <f t="shared" si="0"/>
        <v>#DIV/0!</v>
      </c>
    </row>
    <row r="9" spans="1:11">
      <c r="A9" s="13">
        <v>41</v>
      </c>
      <c r="B9" s="16">
        <f>Січень!Q11</f>
        <v>0.93785310734463279</v>
      </c>
      <c r="C9" s="16">
        <f>Лютий!Q11</f>
        <v>0.92178770949720668</v>
      </c>
      <c r="D9" s="16">
        <f>Березень!Q11</f>
        <v>0.9375</v>
      </c>
      <c r="E9" s="16">
        <f>Квітень!Q11</f>
        <v>0.9375</v>
      </c>
      <c r="F9" s="16">
        <f>Травень!Q11</f>
        <v>0.92613636363636365</v>
      </c>
      <c r="G9" s="16">
        <f>вересень!Q11</f>
        <v>0.956989247311828</v>
      </c>
      <c r="H9" s="16">
        <f>жовтень!Q11</f>
        <v>0.9555555555555556</v>
      </c>
      <c r="I9" s="16">
        <f>листопад!Q11</f>
        <v>0.9505494505494505</v>
      </c>
      <c r="J9" s="16" t="e">
        <f>грудень!Q11</f>
        <v>#DIV/0!</v>
      </c>
      <c r="K9" s="14" t="e">
        <f t="shared" si="0"/>
        <v>#DIV/0!</v>
      </c>
    </row>
    <row r="10" spans="1:11">
      <c r="A10" s="13">
        <v>48</v>
      </c>
      <c r="B10" s="16">
        <f>Січень!Q12</f>
        <v>0.94666666666666666</v>
      </c>
      <c r="C10" s="16">
        <f>Лютий!Q12</f>
        <v>0.93832599118942728</v>
      </c>
      <c r="D10" s="16">
        <f>Березень!Q12</f>
        <v>0.95111111111111113</v>
      </c>
      <c r="E10" s="16">
        <f>Квітень!Q12</f>
        <v>0.9490022172949002</v>
      </c>
      <c r="F10" s="16">
        <f>Травень!Q12</f>
        <v>0.95100222717149219</v>
      </c>
      <c r="G10" s="16">
        <f>вересень!Q12</f>
        <v>0.94658119658119655</v>
      </c>
      <c r="H10" s="16">
        <f>жовтень!Q12</f>
        <v>0.95064377682403434</v>
      </c>
      <c r="I10" s="16">
        <f>листопад!Q12</f>
        <v>0.95483870967741935</v>
      </c>
      <c r="J10" s="16" t="e">
        <f>грудень!Q12</f>
        <v>#DIV/0!</v>
      </c>
      <c r="K10" s="14" t="e">
        <f t="shared" si="0"/>
        <v>#DIV/0!</v>
      </c>
    </row>
    <row r="11" spans="1:11">
      <c r="A11" s="13">
        <v>53</v>
      </c>
      <c r="B11" s="16">
        <f>Січень!Q13</f>
        <v>0.96076861489191356</v>
      </c>
      <c r="C11" s="16">
        <f>Лютий!Q13</f>
        <v>0.95686900958466459</v>
      </c>
      <c r="D11" s="16">
        <f>Березень!Q13</f>
        <v>0.96224899598393576</v>
      </c>
      <c r="E11" s="16">
        <f>Квітень!Q13</f>
        <v>0.96212731668009666</v>
      </c>
      <c r="F11" s="16">
        <f>Травень!Q13</f>
        <v>0.96284329563812598</v>
      </c>
      <c r="G11" s="16">
        <f>вересень!Q13</f>
        <v>0.96450617283950613</v>
      </c>
      <c r="H11" s="16">
        <f>жовтень!Q13</f>
        <v>0.963020030816641</v>
      </c>
      <c r="I11" s="16">
        <f>листопад!Q13</f>
        <v>0.96376252891287584</v>
      </c>
      <c r="J11" s="16" t="e">
        <f>грудень!Q13</f>
        <v>#DIV/0!</v>
      </c>
      <c r="K11" s="14" t="e">
        <f t="shared" si="0"/>
        <v>#DIV/0!</v>
      </c>
    </row>
    <row r="12" spans="1:11">
      <c r="A12" s="13">
        <v>66</v>
      </c>
      <c r="B12" s="16">
        <f>Січень!Q14</f>
        <v>0.94688221709006926</v>
      </c>
      <c r="C12" s="16">
        <f>Лютий!Q14</f>
        <v>0.96759259259259256</v>
      </c>
      <c r="D12" s="16">
        <f>Березень!Q14</f>
        <v>0.96759259259259256</v>
      </c>
      <c r="E12" s="16">
        <f>Квітень!Q14</f>
        <v>0.9676674364896074</v>
      </c>
      <c r="F12" s="16">
        <f>Травень!Q14</f>
        <v>0.96759259259259256</v>
      </c>
      <c r="G12" s="16">
        <f>вересень!Q14</f>
        <v>0.90212765957446805</v>
      </c>
      <c r="H12" s="16">
        <f>жовтень!Q14</f>
        <v>0.89552238805970152</v>
      </c>
      <c r="I12" s="16">
        <f>листопад!Q14</f>
        <v>0.89978678038379534</v>
      </c>
      <c r="J12" s="16" t="e">
        <f>грудень!Q14</f>
        <v>#DIV/0!</v>
      </c>
      <c r="K12" s="14" t="e">
        <f t="shared" si="0"/>
        <v>#DIV/0!</v>
      </c>
    </row>
    <row r="13" spans="1:11">
      <c r="A13" s="13">
        <v>120</v>
      </c>
      <c r="B13" s="16">
        <f>Січень!Q15</f>
        <v>0.9925373134328358</v>
      </c>
      <c r="C13" s="16">
        <f>Лютий!Q15</f>
        <v>0.99245283018867925</v>
      </c>
      <c r="D13" s="16">
        <f>Березень!Q15</f>
        <v>0.99245283018867925</v>
      </c>
      <c r="E13" s="16">
        <f>Квітень!Q15</f>
        <v>0.98859315589353614</v>
      </c>
      <c r="F13" s="16">
        <f>Травень!Q15</f>
        <v>0.98106060606060608</v>
      </c>
      <c r="G13" s="16">
        <f>вересень!Q15</f>
        <v>0.9770491803278688</v>
      </c>
      <c r="H13" s="16">
        <f>жовтень!Q15</f>
        <v>0.97377049180327868</v>
      </c>
      <c r="I13" s="16">
        <f>листопад!Q15</f>
        <v>0.98662207357859533</v>
      </c>
      <c r="J13" s="16" t="e">
        <f>грудень!Q15</f>
        <v>#DIV/0!</v>
      </c>
      <c r="K13" s="14" t="e">
        <f t="shared" si="0"/>
        <v>#DIV/0!</v>
      </c>
    </row>
    <row r="14" spans="1:11" s="9" customFormat="1">
      <c r="A14" s="13" t="s">
        <v>24</v>
      </c>
      <c r="B14" s="16">
        <f>Січень!Q16</f>
        <v>0.97214586769287159</v>
      </c>
      <c r="C14" s="16">
        <f>Лютий!Q16</f>
        <v>0.9694809941520468</v>
      </c>
      <c r="D14" s="16">
        <f>Березень!Q16</f>
        <v>0.97244166819768507</v>
      </c>
      <c r="E14" s="16">
        <f>Квітень!Q16</f>
        <v>0.97494011424359683</v>
      </c>
      <c r="F14" s="16">
        <f>Травень!Q16</f>
        <v>0.97711332595053524</v>
      </c>
      <c r="G14" s="16">
        <f>вересень!Q16</f>
        <v>0.94871794871794868</v>
      </c>
      <c r="H14" s="16">
        <f>жовтень!Q16</f>
        <v>0.95328083989501311</v>
      </c>
      <c r="I14" s="16">
        <f>листопад!Q16</f>
        <v>0.96001403016485443</v>
      </c>
      <c r="J14" s="16" t="e">
        <f>грудень!Q16</f>
        <v>#DIV/0!</v>
      </c>
      <c r="K14" s="14" t="e">
        <f t="shared" si="0"/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6"/>
  <sheetViews>
    <sheetView zoomScale="80" zoomScaleNormal="80" zoomScaleSheetLayoutView="70" workbookViewId="0">
      <selection activeCell="A2" sqref="A2:IV1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4257812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0" customHeight="1">
      <c r="A2" s="9"/>
      <c r="B2" s="9"/>
      <c r="C2" s="9"/>
      <c r="D2" s="23" t="s">
        <v>41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52.5" customHeight="1">
      <c r="A3" s="24" t="s">
        <v>0</v>
      </c>
      <c r="B3" s="27" t="s">
        <v>42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 ht="27.75" customHeight="1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15.75">
      <c r="A6" s="2">
        <v>7</v>
      </c>
      <c r="B6" s="3">
        <f>C6+D6</f>
        <v>238</v>
      </c>
      <c r="C6" s="1">
        <v>101</v>
      </c>
      <c r="D6" s="1">
        <v>137</v>
      </c>
      <c r="E6" s="3">
        <f>F6+G6</f>
        <v>238</v>
      </c>
      <c r="F6" s="3">
        <f>C6-AG6-AI6</f>
        <v>101</v>
      </c>
      <c r="G6" s="3">
        <f>D6-AH6</f>
        <v>137</v>
      </c>
      <c r="H6" s="3">
        <f>I6+J6</f>
        <v>238</v>
      </c>
      <c r="I6" s="1">
        <v>101</v>
      </c>
      <c r="J6" s="1">
        <v>137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236</v>
      </c>
      <c r="O6" s="1">
        <v>101</v>
      </c>
      <c r="P6" s="1">
        <v>135</v>
      </c>
      <c r="Q6" s="4">
        <f>N6/B6</f>
        <v>0.99159663865546221</v>
      </c>
      <c r="R6" s="4">
        <f t="shared" ref="R6:R16" si="0">O6/F6</f>
        <v>1</v>
      </c>
      <c r="S6" s="4">
        <f>P6/D6</f>
        <v>0.98540145985401462</v>
      </c>
      <c r="T6" s="3">
        <f>U6+V6</f>
        <v>8</v>
      </c>
      <c r="U6" s="1">
        <v>3</v>
      </c>
      <c r="V6" s="1">
        <v>5</v>
      </c>
      <c r="W6" s="3">
        <f>X6+Y6</f>
        <v>237</v>
      </c>
      <c r="X6" s="1">
        <v>100</v>
      </c>
      <c r="Y6" s="1">
        <v>137</v>
      </c>
      <c r="Z6" s="4">
        <f>W6/B6</f>
        <v>0.99579831932773111</v>
      </c>
      <c r="AA6" s="4">
        <f>X6/C6</f>
        <v>0.99009900990099009</v>
      </c>
      <c r="AB6" s="4">
        <f>Y6/D6</f>
        <v>1</v>
      </c>
      <c r="AC6" s="1">
        <v>30</v>
      </c>
      <c r="AD6" s="1">
        <v>30</v>
      </c>
      <c r="AE6" s="4">
        <f>AD6/AC6</f>
        <v>1</v>
      </c>
      <c r="AF6" s="3">
        <f>AG6+AH6</f>
        <v>0</v>
      </c>
      <c r="AG6" s="1">
        <v>0</v>
      </c>
      <c r="AH6" s="1">
        <v>0</v>
      </c>
      <c r="AI6" s="1">
        <v>0</v>
      </c>
    </row>
    <row r="7" spans="1:35" ht="15.75">
      <c r="A7" s="2">
        <v>10</v>
      </c>
      <c r="B7" s="3">
        <f t="shared" ref="B7:B16" si="1">C7+D7</f>
        <v>526</v>
      </c>
      <c r="C7" s="1">
        <v>196</v>
      </c>
      <c r="D7" s="1">
        <v>330</v>
      </c>
      <c r="E7" s="3">
        <f t="shared" ref="E7:E16" si="2">F7+G7</f>
        <v>523</v>
      </c>
      <c r="F7" s="3">
        <f t="shared" ref="F7:F16" si="3">C7-AG7-AI7</f>
        <v>194</v>
      </c>
      <c r="G7" s="3">
        <f t="shared" ref="G7:G16" si="4">D7-AH7</f>
        <v>329</v>
      </c>
      <c r="H7" s="3">
        <f t="shared" ref="H7:H16" si="5">I7+J7</f>
        <v>520</v>
      </c>
      <c r="I7" s="1">
        <v>194</v>
      </c>
      <c r="J7" s="1">
        <v>326</v>
      </c>
      <c r="K7" s="4">
        <f t="shared" ref="K7:M16" si="6">H7/E7</f>
        <v>0.99426386233269604</v>
      </c>
      <c r="L7" s="4">
        <f t="shared" si="6"/>
        <v>1</v>
      </c>
      <c r="M7" s="4">
        <f t="shared" si="6"/>
        <v>0.99088145896656532</v>
      </c>
      <c r="N7" s="3">
        <f t="shared" ref="N7:N16" si="7">O7+P7</f>
        <v>520</v>
      </c>
      <c r="O7" s="1">
        <v>194</v>
      </c>
      <c r="P7" s="1">
        <v>326</v>
      </c>
      <c r="Q7" s="4">
        <f>N7/B7</f>
        <v>0.98859315589353614</v>
      </c>
      <c r="R7" s="4">
        <f t="shared" si="0"/>
        <v>1</v>
      </c>
      <c r="S7" s="4">
        <f t="shared" ref="S7:S16" si="8">P7/D7</f>
        <v>0.98787878787878791</v>
      </c>
      <c r="T7" s="3">
        <f t="shared" ref="T7:T16" si="9">U7+V7</f>
        <v>4</v>
      </c>
      <c r="U7" s="1">
        <v>0</v>
      </c>
      <c r="V7" s="1">
        <v>4</v>
      </c>
      <c r="W7" s="3">
        <f t="shared" ref="W7:W16" si="10">X7+Y7</f>
        <v>520</v>
      </c>
      <c r="X7" s="1">
        <v>194</v>
      </c>
      <c r="Y7" s="1">
        <v>326</v>
      </c>
      <c r="Z7" s="4">
        <f t="shared" ref="Z7:AB16" si="11">W7/B7</f>
        <v>0.98859315589353614</v>
      </c>
      <c r="AA7" s="4">
        <f t="shared" si="11"/>
        <v>0.98979591836734693</v>
      </c>
      <c r="AB7" s="4">
        <f t="shared" si="11"/>
        <v>0.98787878787878791</v>
      </c>
      <c r="AC7" s="1">
        <v>30</v>
      </c>
      <c r="AD7" s="1">
        <v>30</v>
      </c>
      <c r="AE7" s="4">
        <f t="shared" ref="AE7:AE16" si="12">AD7/AC7</f>
        <v>1</v>
      </c>
      <c r="AF7" s="3">
        <f t="shared" ref="AF7:AF16" si="13">AG7+AH7</f>
        <v>3</v>
      </c>
      <c r="AG7" s="1">
        <v>2</v>
      </c>
      <c r="AH7" s="1">
        <v>1</v>
      </c>
      <c r="AI7" s="1">
        <v>0</v>
      </c>
    </row>
    <row r="8" spans="1:35" ht="15.75">
      <c r="A8" s="2">
        <v>12</v>
      </c>
      <c r="B8" s="3">
        <f t="shared" si="1"/>
        <v>828</v>
      </c>
      <c r="C8" s="1">
        <v>337</v>
      </c>
      <c r="D8" s="1">
        <v>491</v>
      </c>
      <c r="E8" s="3">
        <f t="shared" si="2"/>
        <v>823</v>
      </c>
      <c r="F8" s="3">
        <f t="shared" si="3"/>
        <v>336</v>
      </c>
      <c r="G8" s="3">
        <f t="shared" si="4"/>
        <v>487</v>
      </c>
      <c r="H8" s="3">
        <f t="shared" si="5"/>
        <v>820</v>
      </c>
      <c r="I8" s="1">
        <v>337</v>
      </c>
      <c r="J8" s="1">
        <v>483</v>
      </c>
      <c r="K8" s="4">
        <f t="shared" si="6"/>
        <v>0.99635479951397332</v>
      </c>
      <c r="L8" s="4">
        <f t="shared" si="6"/>
        <v>1.0029761904761905</v>
      </c>
      <c r="M8" s="4">
        <f t="shared" si="6"/>
        <v>0.99178644763860369</v>
      </c>
      <c r="N8" s="3">
        <f t="shared" si="7"/>
        <v>808</v>
      </c>
      <c r="O8" s="1">
        <v>337</v>
      </c>
      <c r="P8" s="1">
        <v>471</v>
      </c>
      <c r="Q8" s="4">
        <f t="shared" ref="Q8:Q16" si="14">N8/B8</f>
        <v>0.97584541062801933</v>
      </c>
      <c r="R8" s="4">
        <f t="shared" si="0"/>
        <v>1.0029761904761905</v>
      </c>
      <c r="S8" s="4">
        <f t="shared" si="8"/>
        <v>0.95926680244399187</v>
      </c>
      <c r="T8" s="3">
        <f t="shared" si="9"/>
        <v>9</v>
      </c>
      <c r="U8" s="1">
        <v>3</v>
      </c>
      <c r="V8" s="1">
        <v>6</v>
      </c>
      <c r="W8" s="3">
        <f t="shared" si="10"/>
        <v>784</v>
      </c>
      <c r="X8" s="1">
        <v>307</v>
      </c>
      <c r="Y8" s="1">
        <v>477</v>
      </c>
      <c r="Z8" s="4">
        <f t="shared" si="11"/>
        <v>0.9468599033816425</v>
      </c>
      <c r="AA8" s="4">
        <f t="shared" si="11"/>
        <v>0.91097922848664692</v>
      </c>
      <c r="AB8" s="4">
        <f t="shared" si="11"/>
        <v>0.97148676171079429</v>
      </c>
      <c r="AC8" s="1">
        <v>60</v>
      </c>
      <c r="AD8" s="1">
        <v>60</v>
      </c>
      <c r="AE8" s="4">
        <f t="shared" si="12"/>
        <v>1</v>
      </c>
      <c r="AF8" s="3">
        <f t="shared" si="13"/>
        <v>5</v>
      </c>
      <c r="AG8" s="1">
        <v>1</v>
      </c>
      <c r="AH8" s="1">
        <v>4</v>
      </c>
      <c r="AI8" s="1">
        <v>0</v>
      </c>
    </row>
    <row r="9" spans="1:35" ht="15.75">
      <c r="A9" s="2">
        <v>34</v>
      </c>
      <c r="B9" s="3">
        <f t="shared" si="1"/>
        <v>703</v>
      </c>
      <c r="C9" s="1">
        <v>332</v>
      </c>
      <c r="D9" s="1">
        <v>371</v>
      </c>
      <c r="E9" s="3">
        <f t="shared" si="2"/>
        <v>703</v>
      </c>
      <c r="F9" s="3">
        <f t="shared" si="3"/>
        <v>332</v>
      </c>
      <c r="G9" s="3">
        <f t="shared" si="4"/>
        <v>371</v>
      </c>
      <c r="H9" s="3">
        <f t="shared" si="5"/>
        <v>696</v>
      </c>
      <c r="I9" s="1">
        <v>332</v>
      </c>
      <c r="J9" s="1">
        <v>364</v>
      </c>
      <c r="K9" s="4">
        <f t="shared" si="6"/>
        <v>0.99004267425320058</v>
      </c>
      <c r="L9" s="4">
        <f t="shared" si="6"/>
        <v>1</v>
      </c>
      <c r="M9" s="4">
        <f t="shared" si="6"/>
        <v>0.98113207547169812</v>
      </c>
      <c r="N9" s="3">
        <f t="shared" si="7"/>
        <v>682</v>
      </c>
      <c r="O9" s="1">
        <v>332</v>
      </c>
      <c r="P9" s="1">
        <v>350</v>
      </c>
      <c r="Q9" s="4">
        <f t="shared" si="14"/>
        <v>0.97012802275960175</v>
      </c>
      <c r="R9" s="4">
        <f t="shared" si="0"/>
        <v>1</v>
      </c>
      <c r="S9" s="4">
        <f t="shared" si="8"/>
        <v>0.94339622641509435</v>
      </c>
      <c r="T9" s="3">
        <f t="shared" si="9"/>
        <v>1</v>
      </c>
      <c r="U9" s="1">
        <v>0</v>
      </c>
      <c r="V9" s="1">
        <v>1</v>
      </c>
      <c r="W9" s="3">
        <f t="shared" si="10"/>
        <v>680</v>
      </c>
      <c r="X9" s="1">
        <v>320</v>
      </c>
      <c r="Y9" s="1">
        <v>360</v>
      </c>
      <c r="Z9" s="4">
        <f t="shared" si="11"/>
        <v>0.96728307254623047</v>
      </c>
      <c r="AA9" s="4">
        <f t="shared" si="11"/>
        <v>0.96385542168674698</v>
      </c>
      <c r="AB9" s="4">
        <f t="shared" si="11"/>
        <v>0.9703504043126685</v>
      </c>
      <c r="AC9" s="1">
        <v>90</v>
      </c>
      <c r="AD9" s="1">
        <v>90</v>
      </c>
      <c r="AE9" s="4">
        <f t="shared" si="12"/>
        <v>1</v>
      </c>
      <c r="AF9" s="3">
        <f t="shared" si="13"/>
        <v>0</v>
      </c>
      <c r="AG9" s="1">
        <v>0</v>
      </c>
      <c r="AH9" s="1">
        <v>0</v>
      </c>
      <c r="AI9" s="1">
        <v>0</v>
      </c>
    </row>
    <row r="10" spans="1:35" ht="15.75">
      <c r="A10" s="2">
        <v>35</v>
      </c>
      <c r="B10" s="3">
        <f t="shared" si="1"/>
        <v>595</v>
      </c>
      <c r="C10" s="1">
        <v>231</v>
      </c>
      <c r="D10" s="1">
        <v>364</v>
      </c>
      <c r="E10" s="3">
        <f t="shared" si="2"/>
        <v>593</v>
      </c>
      <c r="F10" s="3">
        <f t="shared" si="3"/>
        <v>231</v>
      </c>
      <c r="G10" s="3">
        <f t="shared" si="4"/>
        <v>362</v>
      </c>
      <c r="H10" s="3">
        <f t="shared" si="5"/>
        <v>591</v>
      </c>
      <c r="I10" s="1">
        <v>231</v>
      </c>
      <c r="J10" s="1">
        <v>360</v>
      </c>
      <c r="K10" s="4">
        <f t="shared" si="6"/>
        <v>0.99662731871838106</v>
      </c>
      <c r="L10" s="4">
        <f t="shared" si="6"/>
        <v>1</v>
      </c>
      <c r="M10" s="4">
        <f t="shared" si="6"/>
        <v>0.99447513812154698</v>
      </c>
      <c r="N10" s="3">
        <f t="shared" si="7"/>
        <v>589</v>
      </c>
      <c r="O10" s="1">
        <v>231</v>
      </c>
      <c r="P10" s="1">
        <v>358</v>
      </c>
      <c r="Q10" s="4">
        <f t="shared" si="14"/>
        <v>0.98991596638655466</v>
      </c>
      <c r="R10" s="4">
        <f t="shared" si="0"/>
        <v>1</v>
      </c>
      <c r="S10" s="4">
        <f t="shared" si="8"/>
        <v>0.98351648351648346</v>
      </c>
      <c r="T10" s="3">
        <f t="shared" si="9"/>
        <v>9</v>
      </c>
      <c r="U10" s="1">
        <v>3</v>
      </c>
      <c r="V10" s="1">
        <v>6</v>
      </c>
      <c r="W10" s="3">
        <f t="shared" si="10"/>
        <v>591</v>
      </c>
      <c r="X10" s="1">
        <v>229</v>
      </c>
      <c r="Y10" s="1">
        <v>362</v>
      </c>
      <c r="Z10" s="4">
        <f t="shared" si="11"/>
        <v>0.99327731092436977</v>
      </c>
      <c r="AA10" s="4">
        <f t="shared" si="11"/>
        <v>0.9913419913419913</v>
      </c>
      <c r="AB10" s="4">
        <f t="shared" si="11"/>
        <v>0.99450549450549453</v>
      </c>
      <c r="AC10" s="1">
        <v>30</v>
      </c>
      <c r="AD10" s="1">
        <v>30</v>
      </c>
      <c r="AE10" s="4">
        <f t="shared" si="12"/>
        <v>1</v>
      </c>
      <c r="AF10" s="3">
        <f t="shared" si="13"/>
        <v>2</v>
      </c>
      <c r="AG10" s="1">
        <v>0</v>
      </c>
      <c r="AH10" s="1">
        <v>2</v>
      </c>
      <c r="AI10" s="1">
        <v>0</v>
      </c>
    </row>
    <row r="11" spans="1:35" ht="15.75">
      <c r="A11" s="2">
        <v>41</v>
      </c>
      <c r="B11" s="3">
        <f t="shared" si="1"/>
        <v>179</v>
      </c>
      <c r="C11" s="1">
        <v>70</v>
      </c>
      <c r="D11" s="1">
        <v>109</v>
      </c>
      <c r="E11" s="3">
        <f t="shared" si="2"/>
        <v>175</v>
      </c>
      <c r="F11" s="3">
        <f t="shared" si="3"/>
        <v>70</v>
      </c>
      <c r="G11" s="3">
        <f t="shared" si="4"/>
        <v>105</v>
      </c>
      <c r="H11" s="3">
        <f t="shared" si="5"/>
        <v>170</v>
      </c>
      <c r="I11" s="1">
        <v>70</v>
      </c>
      <c r="J11" s="1">
        <v>100</v>
      </c>
      <c r="K11" s="4">
        <f t="shared" si="6"/>
        <v>0.97142857142857142</v>
      </c>
      <c r="L11" s="4">
        <f t="shared" si="6"/>
        <v>1</v>
      </c>
      <c r="M11" s="4">
        <f t="shared" si="6"/>
        <v>0.95238095238095233</v>
      </c>
      <c r="N11" s="3">
        <f t="shared" si="7"/>
        <v>165</v>
      </c>
      <c r="O11" s="1">
        <v>70</v>
      </c>
      <c r="P11" s="1">
        <v>95</v>
      </c>
      <c r="Q11" s="4">
        <f t="shared" si="14"/>
        <v>0.92178770949720668</v>
      </c>
      <c r="R11" s="4">
        <f t="shared" si="0"/>
        <v>1</v>
      </c>
      <c r="S11" s="4">
        <f t="shared" si="8"/>
        <v>0.87155963302752293</v>
      </c>
      <c r="T11" s="3">
        <f t="shared" si="9"/>
        <v>2</v>
      </c>
      <c r="U11" s="1">
        <v>1</v>
      </c>
      <c r="V11" s="1">
        <v>1</v>
      </c>
      <c r="W11" s="3">
        <f t="shared" si="10"/>
        <v>170</v>
      </c>
      <c r="X11" s="1">
        <v>70</v>
      </c>
      <c r="Y11" s="1">
        <v>100</v>
      </c>
      <c r="Z11" s="4">
        <f t="shared" si="11"/>
        <v>0.94972067039106145</v>
      </c>
      <c r="AA11" s="4">
        <f t="shared" si="11"/>
        <v>1</v>
      </c>
      <c r="AB11" s="4">
        <f t="shared" si="11"/>
        <v>0.91743119266055051</v>
      </c>
      <c r="AC11" s="1">
        <v>30</v>
      </c>
      <c r="AD11" s="1">
        <v>30</v>
      </c>
      <c r="AE11" s="4">
        <f t="shared" si="12"/>
        <v>1</v>
      </c>
      <c r="AF11" s="3">
        <f t="shared" si="13"/>
        <v>4</v>
      </c>
      <c r="AG11" s="1">
        <v>0</v>
      </c>
      <c r="AH11" s="1">
        <v>4</v>
      </c>
      <c r="AI11" s="1">
        <v>0</v>
      </c>
    </row>
    <row r="12" spans="1:35" ht="15.75">
      <c r="A12" s="2">
        <v>48</v>
      </c>
      <c r="B12" s="3">
        <f t="shared" si="1"/>
        <v>454</v>
      </c>
      <c r="C12" s="1">
        <v>214</v>
      </c>
      <c r="D12" s="1">
        <v>240</v>
      </c>
      <c r="E12" s="3">
        <f t="shared" si="2"/>
        <v>450</v>
      </c>
      <c r="F12" s="3">
        <f t="shared" si="3"/>
        <v>211</v>
      </c>
      <c r="G12" s="3">
        <f t="shared" si="4"/>
        <v>239</v>
      </c>
      <c r="H12" s="3">
        <f t="shared" si="5"/>
        <v>450</v>
      </c>
      <c r="I12" s="1">
        <v>211</v>
      </c>
      <c r="J12" s="1">
        <v>239</v>
      </c>
      <c r="K12" s="4">
        <f t="shared" si="6"/>
        <v>1</v>
      </c>
      <c r="L12" s="4">
        <f t="shared" si="6"/>
        <v>1</v>
      </c>
      <c r="M12" s="4">
        <f t="shared" si="6"/>
        <v>1</v>
      </c>
      <c r="N12" s="3">
        <f t="shared" si="7"/>
        <v>426</v>
      </c>
      <c r="O12" s="1">
        <v>211</v>
      </c>
      <c r="P12" s="1">
        <v>215</v>
      </c>
      <c r="Q12" s="4">
        <f t="shared" si="14"/>
        <v>0.93832599118942728</v>
      </c>
      <c r="R12" s="4">
        <f t="shared" si="0"/>
        <v>1</v>
      </c>
      <c r="S12" s="4">
        <f t="shared" si="8"/>
        <v>0.89583333333333337</v>
      </c>
      <c r="T12" s="3">
        <f t="shared" si="9"/>
        <v>1</v>
      </c>
      <c r="U12" s="1">
        <v>0</v>
      </c>
      <c r="V12" s="1">
        <v>1</v>
      </c>
      <c r="W12" s="3">
        <f t="shared" si="10"/>
        <v>415</v>
      </c>
      <c r="X12" s="1">
        <v>190</v>
      </c>
      <c r="Y12" s="1">
        <v>225</v>
      </c>
      <c r="Z12" s="4">
        <f t="shared" si="11"/>
        <v>0.91409691629955947</v>
      </c>
      <c r="AA12" s="4">
        <f t="shared" si="11"/>
        <v>0.88785046728971961</v>
      </c>
      <c r="AB12" s="4">
        <f t="shared" si="11"/>
        <v>0.9375</v>
      </c>
      <c r="AC12" s="1">
        <v>30</v>
      </c>
      <c r="AD12" s="1">
        <v>30</v>
      </c>
      <c r="AE12" s="4">
        <f t="shared" si="12"/>
        <v>1</v>
      </c>
      <c r="AF12" s="3">
        <f t="shared" si="13"/>
        <v>3</v>
      </c>
      <c r="AG12" s="1">
        <v>2</v>
      </c>
      <c r="AH12" s="1">
        <v>1</v>
      </c>
      <c r="AI12" s="1">
        <v>1</v>
      </c>
    </row>
    <row r="13" spans="1:35" ht="15.75">
      <c r="A13" s="2">
        <v>53</v>
      </c>
      <c r="B13" s="3">
        <f t="shared" si="1"/>
        <v>1252</v>
      </c>
      <c r="C13" s="1">
        <v>584</v>
      </c>
      <c r="D13" s="1">
        <v>668</v>
      </c>
      <c r="E13" s="3">
        <f t="shared" si="2"/>
        <v>1247</v>
      </c>
      <c r="F13" s="3">
        <f t="shared" si="3"/>
        <v>584</v>
      </c>
      <c r="G13" s="3">
        <f t="shared" si="4"/>
        <v>663</v>
      </c>
      <c r="H13" s="3">
        <f t="shared" si="5"/>
        <v>1215</v>
      </c>
      <c r="I13" s="1">
        <v>584</v>
      </c>
      <c r="J13" s="1">
        <v>631</v>
      </c>
      <c r="K13" s="4">
        <f t="shared" si="6"/>
        <v>0.97433841218925421</v>
      </c>
      <c r="L13" s="4">
        <f t="shared" si="6"/>
        <v>1</v>
      </c>
      <c r="M13" s="4">
        <f t="shared" si="6"/>
        <v>0.95173453996983404</v>
      </c>
      <c r="N13" s="3">
        <f t="shared" si="7"/>
        <v>1198</v>
      </c>
      <c r="O13" s="1">
        <v>584</v>
      </c>
      <c r="P13" s="1">
        <v>614</v>
      </c>
      <c r="Q13" s="4">
        <f t="shared" si="14"/>
        <v>0.95686900958466459</v>
      </c>
      <c r="R13" s="4">
        <f t="shared" si="0"/>
        <v>1</v>
      </c>
      <c r="S13" s="4">
        <f t="shared" si="8"/>
        <v>0.91916167664670656</v>
      </c>
      <c r="T13" s="3">
        <f t="shared" si="9"/>
        <v>8</v>
      </c>
      <c r="U13" s="1">
        <v>2</v>
      </c>
      <c r="V13" s="1">
        <v>6</v>
      </c>
      <c r="W13" s="3">
        <f t="shared" si="10"/>
        <v>1160</v>
      </c>
      <c r="X13" s="1">
        <v>510</v>
      </c>
      <c r="Y13" s="1">
        <v>650</v>
      </c>
      <c r="Z13" s="4">
        <f t="shared" si="11"/>
        <v>0.92651757188498407</v>
      </c>
      <c r="AA13" s="4">
        <f t="shared" si="11"/>
        <v>0.87328767123287676</v>
      </c>
      <c r="AB13" s="4">
        <f t="shared" si="11"/>
        <v>0.97305389221556882</v>
      </c>
      <c r="AC13" s="1">
        <v>90</v>
      </c>
      <c r="AD13" s="1">
        <v>90</v>
      </c>
      <c r="AE13" s="4">
        <f t="shared" si="12"/>
        <v>1</v>
      </c>
      <c r="AF13" s="3">
        <f t="shared" si="13"/>
        <v>5</v>
      </c>
      <c r="AG13" s="1">
        <v>0</v>
      </c>
      <c r="AH13" s="1">
        <v>5</v>
      </c>
      <c r="AI13" s="1">
        <v>0</v>
      </c>
    </row>
    <row r="14" spans="1:35" ht="15.75">
      <c r="A14" s="2">
        <v>66</v>
      </c>
      <c r="B14" s="3">
        <f t="shared" si="1"/>
        <v>432</v>
      </c>
      <c r="C14" s="1">
        <v>204</v>
      </c>
      <c r="D14" s="1">
        <v>228</v>
      </c>
      <c r="E14" s="3">
        <f t="shared" si="2"/>
        <v>432</v>
      </c>
      <c r="F14" s="3">
        <f t="shared" si="3"/>
        <v>204</v>
      </c>
      <c r="G14" s="3">
        <f t="shared" si="4"/>
        <v>228</v>
      </c>
      <c r="H14" s="3">
        <f t="shared" si="5"/>
        <v>428</v>
      </c>
      <c r="I14" s="1">
        <v>204</v>
      </c>
      <c r="J14" s="1">
        <v>224</v>
      </c>
      <c r="K14" s="4">
        <f t="shared" si="6"/>
        <v>0.9907407407407407</v>
      </c>
      <c r="L14" s="4">
        <f t="shared" si="6"/>
        <v>1</v>
      </c>
      <c r="M14" s="4">
        <f t="shared" si="6"/>
        <v>0.98245614035087714</v>
      </c>
      <c r="N14" s="3">
        <f t="shared" si="7"/>
        <v>418</v>
      </c>
      <c r="O14" s="1">
        <v>204</v>
      </c>
      <c r="P14" s="1">
        <v>214</v>
      </c>
      <c r="Q14" s="4">
        <f t="shared" si="14"/>
        <v>0.96759259259259256</v>
      </c>
      <c r="R14" s="4">
        <f t="shared" si="0"/>
        <v>1</v>
      </c>
      <c r="S14" s="4">
        <f t="shared" si="8"/>
        <v>0.93859649122807021</v>
      </c>
      <c r="T14" s="3">
        <f t="shared" si="9"/>
        <v>4</v>
      </c>
      <c r="U14" s="1">
        <v>2</v>
      </c>
      <c r="V14" s="1">
        <v>2</v>
      </c>
      <c r="W14" s="3">
        <f t="shared" si="10"/>
        <v>428</v>
      </c>
      <c r="X14" s="1">
        <v>204</v>
      </c>
      <c r="Y14" s="1">
        <v>224</v>
      </c>
      <c r="Z14" s="4">
        <f t="shared" si="11"/>
        <v>0.9907407407407407</v>
      </c>
      <c r="AA14" s="4">
        <f t="shared" si="11"/>
        <v>1</v>
      </c>
      <c r="AB14" s="4">
        <f t="shared" si="11"/>
        <v>0.98245614035087714</v>
      </c>
      <c r="AC14" s="1">
        <v>30</v>
      </c>
      <c r="AD14" s="1">
        <v>30</v>
      </c>
      <c r="AE14" s="4">
        <f t="shared" si="12"/>
        <v>1</v>
      </c>
      <c r="AF14" s="3">
        <f t="shared" si="13"/>
        <v>0</v>
      </c>
      <c r="AG14" s="1">
        <v>0</v>
      </c>
      <c r="AH14" s="1">
        <v>0</v>
      </c>
      <c r="AI14" s="1">
        <v>0</v>
      </c>
    </row>
    <row r="15" spans="1:35" ht="15.75">
      <c r="A15" s="2">
        <v>120</v>
      </c>
      <c r="B15" s="3">
        <f t="shared" si="1"/>
        <v>265</v>
      </c>
      <c r="C15" s="1">
        <v>136</v>
      </c>
      <c r="D15" s="1">
        <v>129</v>
      </c>
      <c r="E15" s="3">
        <f t="shared" si="2"/>
        <v>265</v>
      </c>
      <c r="F15" s="3">
        <f t="shared" si="3"/>
        <v>136</v>
      </c>
      <c r="G15" s="3">
        <f t="shared" si="4"/>
        <v>129</v>
      </c>
      <c r="H15" s="3">
        <f t="shared" si="5"/>
        <v>263</v>
      </c>
      <c r="I15" s="1">
        <v>136</v>
      </c>
      <c r="J15" s="1">
        <v>127</v>
      </c>
      <c r="K15" s="4">
        <f t="shared" si="6"/>
        <v>0.99245283018867925</v>
      </c>
      <c r="L15" s="4">
        <f t="shared" si="6"/>
        <v>1</v>
      </c>
      <c r="M15" s="4">
        <f t="shared" si="6"/>
        <v>0.98449612403100772</v>
      </c>
      <c r="N15" s="3">
        <f t="shared" si="7"/>
        <v>263</v>
      </c>
      <c r="O15" s="1">
        <v>136</v>
      </c>
      <c r="P15" s="1">
        <v>127</v>
      </c>
      <c r="Q15" s="4">
        <f t="shared" si="14"/>
        <v>0.99245283018867925</v>
      </c>
      <c r="R15" s="4">
        <f t="shared" si="0"/>
        <v>1</v>
      </c>
      <c r="S15" s="4">
        <f t="shared" si="8"/>
        <v>0.98449612403100772</v>
      </c>
      <c r="T15" s="3">
        <f t="shared" si="9"/>
        <v>5</v>
      </c>
      <c r="U15" s="1">
        <v>2</v>
      </c>
      <c r="V15" s="1">
        <v>3</v>
      </c>
      <c r="W15" s="3">
        <f t="shared" si="10"/>
        <v>234</v>
      </c>
      <c r="X15" s="1">
        <v>110</v>
      </c>
      <c r="Y15" s="1">
        <v>124</v>
      </c>
      <c r="Z15" s="4">
        <f t="shared" si="11"/>
        <v>0.88301886792452833</v>
      </c>
      <c r="AA15" s="4">
        <f t="shared" si="11"/>
        <v>0.80882352941176472</v>
      </c>
      <c r="AB15" s="4">
        <f t="shared" si="11"/>
        <v>0.96124031007751942</v>
      </c>
      <c r="AC15" s="1">
        <v>60</v>
      </c>
      <c r="AD15" s="1">
        <v>60</v>
      </c>
      <c r="AE15" s="4">
        <f t="shared" si="12"/>
        <v>1</v>
      </c>
      <c r="AF15" s="3">
        <f t="shared" si="13"/>
        <v>0</v>
      </c>
      <c r="AG15" s="1">
        <v>0</v>
      </c>
      <c r="AH15" s="1">
        <v>0</v>
      </c>
      <c r="AI15" s="1">
        <v>0</v>
      </c>
    </row>
    <row r="16" spans="1:35" ht="15.75">
      <c r="A16" s="2" t="s">
        <v>24</v>
      </c>
      <c r="B16" s="3">
        <f t="shared" si="1"/>
        <v>5472</v>
      </c>
      <c r="C16" s="3">
        <f>SUM(C6:C15)</f>
        <v>2405</v>
      </c>
      <c r="D16" s="3">
        <f>SUM(D6:D15)</f>
        <v>3067</v>
      </c>
      <c r="E16" s="3">
        <f t="shared" si="2"/>
        <v>5449</v>
      </c>
      <c r="F16" s="3">
        <f t="shared" si="3"/>
        <v>2399</v>
      </c>
      <c r="G16" s="3">
        <f t="shared" si="4"/>
        <v>3050</v>
      </c>
      <c r="H16" s="3">
        <f t="shared" si="5"/>
        <v>5391</v>
      </c>
      <c r="I16" s="3">
        <f>SUM(I6:I15)</f>
        <v>2400</v>
      </c>
      <c r="J16" s="3">
        <f>SUM(J6:J15)</f>
        <v>2991</v>
      </c>
      <c r="K16" s="4">
        <f t="shared" si="6"/>
        <v>0.98935584510919439</v>
      </c>
      <c r="L16" s="4">
        <f t="shared" si="6"/>
        <v>1.0004168403501459</v>
      </c>
      <c r="M16" s="4">
        <f t="shared" si="6"/>
        <v>0.98065573770491798</v>
      </c>
      <c r="N16" s="3">
        <f t="shared" si="7"/>
        <v>5305</v>
      </c>
      <c r="O16" s="3">
        <f>SUM(O6:O15)</f>
        <v>2400</v>
      </c>
      <c r="P16" s="3">
        <f>SUM(P6:P15)</f>
        <v>2905</v>
      </c>
      <c r="Q16" s="4">
        <f t="shared" si="14"/>
        <v>0.9694809941520468</v>
      </c>
      <c r="R16" s="4">
        <f t="shared" si="0"/>
        <v>1.0004168403501459</v>
      </c>
      <c r="S16" s="4">
        <f t="shared" si="8"/>
        <v>0.94717965438539287</v>
      </c>
      <c r="T16" s="3">
        <f t="shared" si="9"/>
        <v>51</v>
      </c>
      <c r="U16" s="3">
        <f>SUM(U6:U15)</f>
        <v>16</v>
      </c>
      <c r="V16" s="3">
        <f>SUM(V6:V15)</f>
        <v>35</v>
      </c>
      <c r="W16" s="3">
        <f t="shared" si="10"/>
        <v>5219</v>
      </c>
      <c r="X16" s="3">
        <f>SUM(X6:X15)</f>
        <v>2234</v>
      </c>
      <c r="Y16" s="3">
        <f>SUM(Y6:Y15)</f>
        <v>2985</v>
      </c>
      <c r="Z16" s="4">
        <f t="shared" si="11"/>
        <v>0.95376461988304095</v>
      </c>
      <c r="AA16" s="4">
        <f t="shared" si="11"/>
        <v>0.92889812889812895</v>
      </c>
      <c r="AB16" s="4">
        <f t="shared" si="11"/>
        <v>0.97326377567655686</v>
      </c>
      <c r="AC16" s="3">
        <f>SUM(AC6:AC15)</f>
        <v>480</v>
      </c>
      <c r="AD16" s="3">
        <f>SUM(AD6:AD15)</f>
        <v>480</v>
      </c>
      <c r="AE16" s="4">
        <f t="shared" si="12"/>
        <v>1</v>
      </c>
      <c r="AF16" s="3">
        <f t="shared" si="13"/>
        <v>22</v>
      </c>
      <c r="AG16" s="3">
        <f>SUM(AG6:AG15)</f>
        <v>5</v>
      </c>
      <c r="AH16" s="3">
        <f>SUM(AH6:AH15)</f>
        <v>17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23</v>
      </c>
    </row>
    <row r="53" spans="1:3">
      <c r="A53" s="24" t="s">
        <v>0</v>
      </c>
      <c r="B53" t="s">
        <v>27</v>
      </c>
    </row>
    <row r="54" spans="1:3">
      <c r="A54" s="25"/>
      <c r="B54" s="38" t="s">
        <v>25</v>
      </c>
      <c r="C54" s="39" t="s">
        <v>26</v>
      </c>
    </row>
    <row r="55" spans="1:3">
      <c r="A55" s="26"/>
      <c r="B55" s="38"/>
      <c r="C55" s="39"/>
    </row>
    <row r="56" spans="1:3" ht="15.75">
      <c r="A56" s="2">
        <v>7</v>
      </c>
      <c r="B56" s="10">
        <f>Січень!S6</f>
        <v>0.98540145985401462</v>
      </c>
      <c r="C56" s="10">
        <f>S6</f>
        <v>0.98540145985401462</v>
      </c>
    </row>
    <row r="57" spans="1:3" ht="15.75">
      <c r="A57" s="2">
        <v>10</v>
      </c>
      <c r="B57" s="10">
        <f>Січень!S7</f>
        <v>0.98787878787878791</v>
      </c>
      <c r="C57" s="10">
        <f t="shared" ref="C57:C66" si="15">S7</f>
        <v>0.98787878787878791</v>
      </c>
    </row>
    <row r="58" spans="1:3" ht="15.75">
      <c r="A58" s="2">
        <v>12</v>
      </c>
      <c r="B58" s="10">
        <f>Січень!S8</f>
        <v>0.97535934291581106</v>
      </c>
      <c r="C58" s="10">
        <f t="shared" si="15"/>
        <v>0.95926680244399187</v>
      </c>
    </row>
    <row r="59" spans="1:3" ht="15.75">
      <c r="A59" s="2">
        <v>34</v>
      </c>
      <c r="B59" s="10">
        <f>Січень!S9</f>
        <v>0.94070080862533689</v>
      </c>
      <c r="C59" s="10">
        <f t="shared" si="15"/>
        <v>0.94339622641509435</v>
      </c>
    </row>
    <row r="60" spans="1:3" ht="15.75">
      <c r="A60" s="2">
        <v>35</v>
      </c>
      <c r="B60" s="10">
        <f>Січень!S10</f>
        <v>0.9889196675900277</v>
      </c>
      <c r="C60" s="10">
        <f t="shared" si="15"/>
        <v>0.98351648351648346</v>
      </c>
    </row>
    <row r="61" spans="1:3" ht="15.75">
      <c r="A61" s="2">
        <v>41</v>
      </c>
      <c r="B61" s="10">
        <f>Січень!S11</f>
        <v>0.89719626168224298</v>
      </c>
      <c r="C61" s="10">
        <f t="shared" si="15"/>
        <v>0.87155963302752293</v>
      </c>
    </row>
    <row r="62" spans="1:3" ht="15.75">
      <c r="A62" s="2">
        <v>48</v>
      </c>
      <c r="B62" s="10">
        <f>Січень!S12</f>
        <v>0.89915966386554624</v>
      </c>
      <c r="C62" s="10">
        <f t="shared" si="15"/>
        <v>0.89583333333333337</v>
      </c>
    </row>
    <row r="63" spans="1:3" ht="15.75">
      <c r="A63" s="2">
        <v>53</v>
      </c>
      <c r="B63" s="10">
        <f>Січень!S13</f>
        <v>0.9263157894736842</v>
      </c>
      <c r="C63" s="10">
        <f t="shared" si="15"/>
        <v>0.91916167664670656</v>
      </c>
    </row>
    <row r="64" spans="1:3" ht="15.75">
      <c r="A64" s="2">
        <v>66</v>
      </c>
      <c r="B64" s="10">
        <f>Січень!S14</f>
        <v>0.89956331877729256</v>
      </c>
      <c r="C64" s="10">
        <f t="shared" si="15"/>
        <v>0.93859649122807021</v>
      </c>
    </row>
    <row r="65" spans="1:3" ht="15.75">
      <c r="A65" s="2">
        <v>120</v>
      </c>
      <c r="B65" s="10">
        <f>Січень!S15</f>
        <v>0.98484848484848486</v>
      </c>
      <c r="C65" s="10">
        <f t="shared" si="15"/>
        <v>0.98449612403100772</v>
      </c>
    </row>
    <row r="66" spans="1:3" ht="15.75">
      <c r="A66" s="2" t="s">
        <v>24</v>
      </c>
      <c r="B66" s="10">
        <f>Січень!S16</f>
        <v>0.94995093228655547</v>
      </c>
      <c r="C66" s="10">
        <f t="shared" si="15"/>
        <v>0.94717965438539287</v>
      </c>
    </row>
  </sheetData>
  <mergeCells count="40">
    <mergeCell ref="D2:P2"/>
    <mergeCell ref="A3:A5"/>
    <mergeCell ref="B3:D3"/>
    <mergeCell ref="E3:G3"/>
    <mergeCell ref="H3:J3"/>
    <mergeCell ref="T3:V3"/>
    <mergeCell ref="E4:E5"/>
    <mergeCell ref="F4:G4"/>
    <mergeCell ref="H4:H5"/>
    <mergeCell ref="K3:M3"/>
    <mergeCell ref="A53:A55"/>
    <mergeCell ref="B54:B55"/>
    <mergeCell ref="C54:C55"/>
    <mergeCell ref="Q3:S3"/>
    <mergeCell ref="B4:B5"/>
    <mergeCell ref="C4:D4"/>
    <mergeCell ref="K4:K5"/>
    <mergeCell ref="Q4:Q5"/>
    <mergeCell ref="I4:J4"/>
    <mergeCell ref="L4:M4"/>
    <mergeCell ref="T4:T5"/>
    <mergeCell ref="U4:V4"/>
    <mergeCell ref="W4:W5"/>
    <mergeCell ref="R4:S4"/>
    <mergeCell ref="X4:Y4"/>
    <mergeCell ref="AF3:AH3"/>
    <mergeCell ref="AC3:AE3"/>
    <mergeCell ref="AD4:AD5"/>
    <mergeCell ref="AE4:AE5"/>
    <mergeCell ref="AF4:AF5"/>
    <mergeCell ref="N4:N5"/>
    <mergeCell ref="O4:P4"/>
    <mergeCell ref="W3:Y3"/>
    <mergeCell ref="Z3:AB3"/>
    <mergeCell ref="N3:P3"/>
    <mergeCell ref="AI3:AI5"/>
    <mergeCell ref="Z4:Z5"/>
    <mergeCell ref="AA4:AB4"/>
    <mergeCell ref="AG4:AH4"/>
    <mergeCell ref="AC4:AC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zoomScale="80" zoomScaleNormal="80" workbookViewId="0">
      <selection activeCell="A2" sqref="A2:IV1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71093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7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1" spans="1:35" ht="57.75" customHeight="1"/>
    <row r="2" spans="1:35" ht="27" customHeight="1">
      <c r="A2" s="9"/>
      <c r="B2" s="9"/>
      <c r="C2" s="9"/>
      <c r="D2" s="15" t="s">
        <v>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27" t="s">
        <v>44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27.95" customHeight="1">
      <c r="A6" s="2">
        <v>7</v>
      </c>
      <c r="B6" s="3">
        <f>C6+D6</f>
        <v>236</v>
      </c>
      <c r="C6" s="1">
        <v>100</v>
      </c>
      <c r="D6" s="1">
        <v>136</v>
      </c>
      <c r="E6" s="3">
        <f>F6+G6</f>
        <v>236</v>
      </c>
      <c r="F6" s="3">
        <f>C6-AG6-AI6</f>
        <v>100</v>
      </c>
      <c r="G6" s="3">
        <f>D6-AH6</f>
        <v>136</v>
      </c>
      <c r="H6" s="3">
        <f>I6+J6</f>
        <v>236</v>
      </c>
      <c r="I6" s="1">
        <v>100</v>
      </c>
      <c r="J6" s="1">
        <v>136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234</v>
      </c>
      <c r="O6" s="1">
        <v>100</v>
      </c>
      <c r="P6" s="1">
        <v>134</v>
      </c>
      <c r="Q6" s="4">
        <f>N6/E6</f>
        <v>0.99152542372881358</v>
      </c>
      <c r="R6" s="4">
        <f>O6/F6</f>
        <v>1</v>
      </c>
      <c r="S6" s="4">
        <f>P6/G6</f>
        <v>0.98529411764705888</v>
      </c>
      <c r="T6" s="3">
        <f>U6+V6</f>
        <v>9</v>
      </c>
      <c r="U6" s="1">
        <v>3</v>
      </c>
      <c r="V6" s="1">
        <v>6</v>
      </c>
      <c r="W6" s="3">
        <f>X6+Y6</f>
        <v>235</v>
      </c>
      <c r="X6" s="1">
        <v>99</v>
      </c>
      <c r="Y6" s="1">
        <v>136</v>
      </c>
      <c r="Z6" s="4">
        <f>W6/B6</f>
        <v>0.99576271186440679</v>
      </c>
      <c r="AA6" s="4">
        <f>X6/C6</f>
        <v>0.99</v>
      </c>
      <c r="AB6" s="4">
        <f>Y6/D6</f>
        <v>1</v>
      </c>
      <c r="AC6" s="1">
        <v>30</v>
      </c>
      <c r="AD6" s="1">
        <v>30</v>
      </c>
      <c r="AE6" s="4">
        <f>AD6/AC6</f>
        <v>1</v>
      </c>
      <c r="AF6" s="3">
        <f>AG6+AH6</f>
        <v>0</v>
      </c>
      <c r="AG6" s="1">
        <v>0</v>
      </c>
      <c r="AH6" s="1">
        <v>0</v>
      </c>
      <c r="AI6" s="1">
        <v>0</v>
      </c>
    </row>
    <row r="7" spans="1:35" ht="27.95" customHeight="1">
      <c r="A7" s="2">
        <v>10</v>
      </c>
      <c r="B7" s="3">
        <f t="shared" ref="B7:B16" si="0">C7+D7</f>
        <v>525</v>
      </c>
      <c r="C7" s="1">
        <v>195</v>
      </c>
      <c r="D7" s="1">
        <v>330</v>
      </c>
      <c r="E7" s="3">
        <f t="shared" ref="E7:E16" si="1">F7+G7</f>
        <v>522</v>
      </c>
      <c r="F7" s="3">
        <f t="shared" ref="F7:F16" si="2">C7-AG7-AI7</f>
        <v>193</v>
      </c>
      <c r="G7" s="3">
        <f t="shared" ref="G7:G16" si="3">D7-AH7</f>
        <v>329</v>
      </c>
      <c r="H7" s="3">
        <f t="shared" ref="H7:H16" si="4">I7+J7</f>
        <v>518</v>
      </c>
      <c r="I7" s="1">
        <v>193</v>
      </c>
      <c r="J7" s="1">
        <v>325</v>
      </c>
      <c r="K7" s="4">
        <f t="shared" ref="K7:M16" si="5">H7/E7</f>
        <v>0.9923371647509579</v>
      </c>
      <c r="L7" s="4">
        <f t="shared" si="5"/>
        <v>1</v>
      </c>
      <c r="M7" s="4">
        <f t="shared" si="5"/>
        <v>0.9878419452887538</v>
      </c>
      <c r="N7" s="3">
        <f t="shared" ref="N7:N16" si="6">O7+P7</f>
        <v>518</v>
      </c>
      <c r="O7" s="1">
        <v>193</v>
      </c>
      <c r="P7" s="1">
        <v>325</v>
      </c>
      <c r="Q7" s="4">
        <f t="shared" ref="Q7:Q16" si="7">N7/E7</f>
        <v>0.9923371647509579</v>
      </c>
      <c r="R7" s="4">
        <f t="shared" ref="R7:R16" si="8">O7/F7</f>
        <v>1</v>
      </c>
      <c r="S7" s="4">
        <f t="shared" ref="S7:S16" si="9">P7/G7</f>
        <v>0.9878419452887538</v>
      </c>
      <c r="T7" s="3">
        <f t="shared" ref="T7:T16" si="10">U7+V7</f>
        <v>4</v>
      </c>
      <c r="U7" s="1">
        <v>0</v>
      </c>
      <c r="V7" s="1">
        <v>4</v>
      </c>
      <c r="W7" s="3">
        <f t="shared" ref="W7:W16" si="11">X7+Y7</f>
        <v>518</v>
      </c>
      <c r="X7" s="1">
        <v>193</v>
      </c>
      <c r="Y7" s="1">
        <v>325</v>
      </c>
      <c r="Z7" s="4">
        <f t="shared" ref="Z7:AB16" si="12">W7/B7</f>
        <v>0.98666666666666669</v>
      </c>
      <c r="AA7" s="4">
        <f t="shared" si="12"/>
        <v>0.98974358974358978</v>
      </c>
      <c r="AB7" s="4">
        <f t="shared" si="12"/>
        <v>0.98484848484848486</v>
      </c>
      <c r="AC7" s="1">
        <v>30</v>
      </c>
      <c r="AD7" s="1">
        <v>30</v>
      </c>
      <c r="AE7" s="4">
        <f t="shared" ref="AE7:AE16" si="13">AD7/AC7</f>
        <v>1</v>
      </c>
      <c r="AF7" s="3">
        <f t="shared" ref="AF7:AF16" si="14">AG7+AH7</f>
        <v>3</v>
      </c>
      <c r="AG7" s="1">
        <v>2</v>
      </c>
      <c r="AH7" s="1">
        <v>1</v>
      </c>
      <c r="AI7" s="1">
        <v>0</v>
      </c>
    </row>
    <row r="8" spans="1:35" ht="27.95" customHeight="1">
      <c r="A8" s="2">
        <v>12</v>
      </c>
      <c r="B8" s="3">
        <f t="shared" si="0"/>
        <v>828</v>
      </c>
      <c r="C8" s="1">
        <v>337</v>
      </c>
      <c r="D8" s="1">
        <v>491</v>
      </c>
      <c r="E8" s="3">
        <f t="shared" si="1"/>
        <v>823</v>
      </c>
      <c r="F8" s="3">
        <f t="shared" si="2"/>
        <v>336</v>
      </c>
      <c r="G8" s="3">
        <f t="shared" si="3"/>
        <v>487</v>
      </c>
      <c r="H8" s="3">
        <f t="shared" si="4"/>
        <v>823</v>
      </c>
      <c r="I8" s="1">
        <v>336</v>
      </c>
      <c r="J8" s="1">
        <v>487</v>
      </c>
      <c r="K8" s="4">
        <f t="shared" si="5"/>
        <v>1</v>
      </c>
      <c r="L8" s="4">
        <f t="shared" si="5"/>
        <v>1</v>
      </c>
      <c r="M8" s="4">
        <f t="shared" si="5"/>
        <v>1</v>
      </c>
      <c r="N8" s="3">
        <f t="shared" si="6"/>
        <v>807</v>
      </c>
      <c r="O8" s="1">
        <v>336</v>
      </c>
      <c r="P8" s="1">
        <v>471</v>
      </c>
      <c r="Q8" s="4">
        <f t="shared" si="7"/>
        <v>0.98055893074119072</v>
      </c>
      <c r="R8" s="4">
        <f t="shared" si="8"/>
        <v>1</v>
      </c>
      <c r="S8" s="4">
        <f t="shared" si="9"/>
        <v>0.96714579055441474</v>
      </c>
      <c r="T8" s="3">
        <f t="shared" si="10"/>
        <v>9</v>
      </c>
      <c r="U8" s="1">
        <v>3</v>
      </c>
      <c r="V8" s="1">
        <v>6</v>
      </c>
      <c r="W8" s="3">
        <f t="shared" si="11"/>
        <v>784</v>
      </c>
      <c r="X8" s="1">
        <v>307</v>
      </c>
      <c r="Y8" s="1">
        <v>477</v>
      </c>
      <c r="Z8" s="4">
        <f t="shared" si="12"/>
        <v>0.9468599033816425</v>
      </c>
      <c r="AA8" s="4">
        <f t="shared" si="12"/>
        <v>0.91097922848664692</v>
      </c>
      <c r="AB8" s="4">
        <f t="shared" si="12"/>
        <v>0.97148676171079429</v>
      </c>
      <c r="AC8" s="1">
        <v>60</v>
      </c>
      <c r="AD8" s="1">
        <v>60</v>
      </c>
      <c r="AE8" s="4">
        <f t="shared" si="13"/>
        <v>1</v>
      </c>
      <c r="AF8" s="3">
        <f t="shared" si="14"/>
        <v>5</v>
      </c>
      <c r="AG8" s="1">
        <v>1</v>
      </c>
      <c r="AH8" s="1">
        <v>4</v>
      </c>
      <c r="AI8" s="1">
        <v>0</v>
      </c>
    </row>
    <row r="9" spans="1:35" ht="27.95" customHeight="1">
      <c r="A9" s="2">
        <v>34</v>
      </c>
      <c r="B9" s="3">
        <f t="shared" si="0"/>
        <v>701</v>
      </c>
      <c r="C9" s="1">
        <v>331</v>
      </c>
      <c r="D9" s="1">
        <v>370</v>
      </c>
      <c r="E9" s="3">
        <f t="shared" si="1"/>
        <v>701</v>
      </c>
      <c r="F9" s="3">
        <f t="shared" si="2"/>
        <v>331</v>
      </c>
      <c r="G9" s="3">
        <f t="shared" si="3"/>
        <v>370</v>
      </c>
      <c r="H9" s="3">
        <f t="shared" si="4"/>
        <v>680</v>
      </c>
      <c r="I9" s="1">
        <v>331</v>
      </c>
      <c r="J9" s="1">
        <v>349</v>
      </c>
      <c r="K9" s="4">
        <f t="shared" si="5"/>
        <v>0.97004279600570609</v>
      </c>
      <c r="L9" s="4">
        <f t="shared" si="5"/>
        <v>1</v>
      </c>
      <c r="M9" s="4">
        <f t="shared" si="5"/>
        <v>0.94324324324324327</v>
      </c>
      <c r="N9" s="3">
        <f t="shared" si="6"/>
        <v>673</v>
      </c>
      <c r="O9" s="1">
        <v>331</v>
      </c>
      <c r="P9" s="1">
        <v>342</v>
      </c>
      <c r="Q9" s="4">
        <f t="shared" si="7"/>
        <v>0.96005706134094149</v>
      </c>
      <c r="R9" s="4">
        <f t="shared" si="8"/>
        <v>1</v>
      </c>
      <c r="S9" s="4">
        <f t="shared" si="9"/>
        <v>0.92432432432432432</v>
      </c>
      <c r="T9" s="3">
        <f t="shared" si="10"/>
        <v>1</v>
      </c>
      <c r="U9" s="1">
        <v>0</v>
      </c>
      <c r="V9" s="1">
        <v>1</v>
      </c>
      <c r="W9" s="3">
        <f t="shared" si="11"/>
        <v>680</v>
      </c>
      <c r="X9" s="1">
        <v>320</v>
      </c>
      <c r="Y9" s="1">
        <v>360</v>
      </c>
      <c r="Z9" s="4">
        <f t="shared" si="12"/>
        <v>0.97004279600570609</v>
      </c>
      <c r="AA9" s="4">
        <f t="shared" si="12"/>
        <v>0.96676737160120851</v>
      </c>
      <c r="AB9" s="4">
        <f t="shared" si="12"/>
        <v>0.97297297297297303</v>
      </c>
      <c r="AC9" s="1">
        <v>95</v>
      </c>
      <c r="AD9" s="1">
        <v>95</v>
      </c>
      <c r="AE9" s="4">
        <f t="shared" si="13"/>
        <v>1</v>
      </c>
      <c r="AF9" s="3">
        <f t="shared" si="14"/>
        <v>0</v>
      </c>
      <c r="AG9" s="1">
        <v>0</v>
      </c>
      <c r="AH9" s="1">
        <v>0</v>
      </c>
      <c r="AI9" s="1">
        <v>0</v>
      </c>
    </row>
    <row r="10" spans="1:35" ht="27.95" customHeight="1">
      <c r="A10" s="2">
        <v>35</v>
      </c>
      <c r="B10" s="3">
        <f t="shared" si="0"/>
        <v>595</v>
      </c>
      <c r="C10" s="1">
        <v>232</v>
      </c>
      <c r="D10" s="1">
        <v>363</v>
      </c>
      <c r="E10" s="3">
        <f t="shared" si="1"/>
        <v>593</v>
      </c>
      <c r="F10" s="3">
        <f t="shared" si="2"/>
        <v>232</v>
      </c>
      <c r="G10" s="3">
        <f t="shared" si="3"/>
        <v>361</v>
      </c>
      <c r="H10" s="3">
        <f t="shared" si="4"/>
        <v>591</v>
      </c>
      <c r="I10" s="1">
        <v>232</v>
      </c>
      <c r="J10" s="1">
        <v>359</v>
      </c>
      <c r="K10" s="4">
        <f t="shared" si="5"/>
        <v>0.99662731871838106</v>
      </c>
      <c r="L10" s="4">
        <f t="shared" si="5"/>
        <v>1</v>
      </c>
      <c r="M10" s="4">
        <f t="shared" si="5"/>
        <v>0.9944598337950139</v>
      </c>
      <c r="N10" s="3">
        <f t="shared" si="6"/>
        <v>589</v>
      </c>
      <c r="O10" s="1">
        <v>232</v>
      </c>
      <c r="P10" s="1">
        <v>357</v>
      </c>
      <c r="Q10" s="4">
        <f t="shared" si="7"/>
        <v>0.99325463743676223</v>
      </c>
      <c r="R10" s="4">
        <f t="shared" si="8"/>
        <v>1</v>
      </c>
      <c r="S10" s="4">
        <f t="shared" si="9"/>
        <v>0.9889196675900277</v>
      </c>
      <c r="T10" s="3">
        <f t="shared" si="10"/>
        <v>8</v>
      </c>
      <c r="U10" s="1">
        <v>3</v>
      </c>
      <c r="V10" s="1">
        <v>5</v>
      </c>
      <c r="W10" s="3">
        <f t="shared" si="11"/>
        <v>591</v>
      </c>
      <c r="X10" s="1">
        <v>230</v>
      </c>
      <c r="Y10" s="1">
        <v>361</v>
      </c>
      <c r="Z10" s="4">
        <f t="shared" si="12"/>
        <v>0.99327731092436977</v>
      </c>
      <c r="AA10" s="4">
        <f t="shared" si="12"/>
        <v>0.99137931034482762</v>
      </c>
      <c r="AB10" s="4">
        <f t="shared" si="12"/>
        <v>0.99449035812672182</v>
      </c>
      <c r="AC10" s="1">
        <v>30</v>
      </c>
      <c r="AD10" s="1">
        <v>30</v>
      </c>
      <c r="AE10" s="4">
        <f t="shared" si="13"/>
        <v>1</v>
      </c>
      <c r="AF10" s="3">
        <f t="shared" si="14"/>
        <v>2</v>
      </c>
      <c r="AG10" s="1">
        <v>0</v>
      </c>
      <c r="AH10" s="1">
        <v>2</v>
      </c>
      <c r="AI10" s="1">
        <v>0</v>
      </c>
    </row>
    <row r="11" spans="1:35" ht="27.95" customHeight="1">
      <c r="A11" s="2">
        <v>41</v>
      </c>
      <c r="B11" s="3">
        <f t="shared" si="0"/>
        <v>180</v>
      </c>
      <c r="C11" s="1">
        <v>70</v>
      </c>
      <c r="D11" s="1">
        <v>110</v>
      </c>
      <c r="E11" s="3">
        <f t="shared" si="1"/>
        <v>176</v>
      </c>
      <c r="F11" s="3">
        <f t="shared" si="2"/>
        <v>70</v>
      </c>
      <c r="G11" s="3">
        <f t="shared" si="3"/>
        <v>106</v>
      </c>
      <c r="H11" s="3">
        <f t="shared" si="4"/>
        <v>171</v>
      </c>
      <c r="I11" s="1">
        <v>70</v>
      </c>
      <c r="J11" s="1">
        <v>101</v>
      </c>
      <c r="K11" s="4">
        <f t="shared" si="5"/>
        <v>0.97159090909090906</v>
      </c>
      <c r="L11" s="4">
        <f t="shared" si="5"/>
        <v>1</v>
      </c>
      <c r="M11" s="4">
        <f t="shared" si="5"/>
        <v>0.95283018867924529</v>
      </c>
      <c r="N11" s="3">
        <f t="shared" si="6"/>
        <v>165</v>
      </c>
      <c r="O11" s="1">
        <v>70</v>
      </c>
      <c r="P11" s="1">
        <v>95</v>
      </c>
      <c r="Q11" s="4">
        <f t="shared" si="7"/>
        <v>0.9375</v>
      </c>
      <c r="R11" s="4">
        <f t="shared" si="8"/>
        <v>1</v>
      </c>
      <c r="S11" s="4">
        <f t="shared" si="9"/>
        <v>0.89622641509433965</v>
      </c>
      <c r="T11" s="3">
        <f t="shared" si="10"/>
        <v>2</v>
      </c>
      <c r="U11" s="1">
        <v>1</v>
      </c>
      <c r="V11" s="1">
        <v>1</v>
      </c>
      <c r="W11" s="3">
        <f t="shared" si="11"/>
        <v>171</v>
      </c>
      <c r="X11" s="1">
        <v>70</v>
      </c>
      <c r="Y11" s="1">
        <v>101</v>
      </c>
      <c r="Z11" s="4">
        <f t="shared" si="12"/>
        <v>0.95</v>
      </c>
      <c r="AA11" s="4">
        <f t="shared" si="12"/>
        <v>1</v>
      </c>
      <c r="AB11" s="4">
        <f t="shared" si="12"/>
        <v>0.91818181818181821</v>
      </c>
      <c r="AC11" s="1">
        <v>30</v>
      </c>
      <c r="AD11" s="1">
        <v>30</v>
      </c>
      <c r="AE11" s="4">
        <f t="shared" si="13"/>
        <v>1</v>
      </c>
      <c r="AF11" s="3">
        <f t="shared" si="14"/>
        <v>4</v>
      </c>
      <c r="AG11" s="1">
        <v>0</v>
      </c>
      <c r="AH11" s="1">
        <v>4</v>
      </c>
      <c r="AI11" s="1">
        <v>0</v>
      </c>
    </row>
    <row r="12" spans="1:35" ht="27.95" customHeight="1">
      <c r="A12" s="2">
        <v>48</v>
      </c>
      <c r="B12" s="3">
        <f t="shared" si="0"/>
        <v>454</v>
      </c>
      <c r="C12" s="1">
        <v>214</v>
      </c>
      <c r="D12" s="1">
        <v>240</v>
      </c>
      <c r="E12" s="3">
        <f t="shared" si="1"/>
        <v>450</v>
      </c>
      <c r="F12" s="3">
        <f t="shared" si="2"/>
        <v>211</v>
      </c>
      <c r="G12" s="3">
        <f t="shared" si="3"/>
        <v>239</v>
      </c>
      <c r="H12" s="3">
        <f t="shared" si="4"/>
        <v>450</v>
      </c>
      <c r="I12" s="1">
        <v>211</v>
      </c>
      <c r="J12" s="1">
        <v>239</v>
      </c>
      <c r="K12" s="4">
        <f t="shared" si="5"/>
        <v>1</v>
      </c>
      <c r="L12" s="4">
        <f t="shared" si="5"/>
        <v>1</v>
      </c>
      <c r="M12" s="4">
        <f t="shared" si="5"/>
        <v>1</v>
      </c>
      <c r="N12" s="3">
        <f t="shared" si="6"/>
        <v>428</v>
      </c>
      <c r="O12" s="1">
        <v>211</v>
      </c>
      <c r="P12" s="1">
        <v>217</v>
      </c>
      <c r="Q12" s="4">
        <f t="shared" si="7"/>
        <v>0.95111111111111113</v>
      </c>
      <c r="R12" s="4">
        <f t="shared" si="8"/>
        <v>1</v>
      </c>
      <c r="S12" s="4">
        <f t="shared" si="9"/>
        <v>0.90794979079497906</v>
      </c>
      <c r="T12" s="3">
        <f t="shared" si="10"/>
        <v>1</v>
      </c>
      <c r="U12" s="1">
        <v>0</v>
      </c>
      <c r="V12" s="1">
        <v>1</v>
      </c>
      <c r="W12" s="3">
        <f t="shared" si="11"/>
        <v>416</v>
      </c>
      <c r="X12" s="1">
        <v>190</v>
      </c>
      <c r="Y12" s="1">
        <v>226</v>
      </c>
      <c r="Z12" s="4">
        <f t="shared" si="12"/>
        <v>0.91629955947136565</v>
      </c>
      <c r="AA12" s="4">
        <f t="shared" si="12"/>
        <v>0.88785046728971961</v>
      </c>
      <c r="AB12" s="4">
        <f t="shared" si="12"/>
        <v>0.94166666666666665</v>
      </c>
      <c r="AC12" s="1">
        <v>30</v>
      </c>
      <c r="AD12" s="1">
        <v>30</v>
      </c>
      <c r="AE12" s="4">
        <f t="shared" si="13"/>
        <v>1</v>
      </c>
      <c r="AF12" s="3">
        <f t="shared" si="14"/>
        <v>3</v>
      </c>
      <c r="AG12" s="1">
        <v>2</v>
      </c>
      <c r="AH12" s="1">
        <v>1</v>
      </c>
      <c r="AI12" s="1">
        <v>1</v>
      </c>
    </row>
    <row r="13" spans="1:35" ht="27.95" customHeight="1">
      <c r="A13" s="2">
        <v>53</v>
      </c>
      <c r="B13" s="3">
        <f t="shared" si="0"/>
        <v>1251</v>
      </c>
      <c r="C13" s="1">
        <v>583</v>
      </c>
      <c r="D13" s="1">
        <v>668</v>
      </c>
      <c r="E13" s="3">
        <f t="shared" si="1"/>
        <v>1245</v>
      </c>
      <c r="F13" s="3">
        <f t="shared" si="2"/>
        <v>583</v>
      </c>
      <c r="G13" s="3">
        <f t="shared" si="3"/>
        <v>662</v>
      </c>
      <c r="H13" s="3">
        <f t="shared" si="4"/>
        <v>1246</v>
      </c>
      <c r="I13" s="1">
        <v>583</v>
      </c>
      <c r="J13" s="1">
        <v>663</v>
      </c>
      <c r="K13" s="4">
        <f t="shared" si="5"/>
        <v>1.0008032128514057</v>
      </c>
      <c r="L13" s="4">
        <f t="shared" si="5"/>
        <v>1</v>
      </c>
      <c r="M13" s="4">
        <f t="shared" si="5"/>
        <v>1.0015105740181269</v>
      </c>
      <c r="N13" s="3">
        <f t="shared" si="6"/>
        <v>1198</v>
      </c>
      <c r="O13" s="1">
        <v>583</v>
      </c>
      <c r="P13" s="1">
        <v>615</v>
      </c>
      <c r="Q13" s="4">
        <f t="shared" si="7"/>
        <v>0.96224899598393576</v>
      </c>
      <c r="R13" s="4">
        <f t="shared" si="8"/>
        <v>1</v>
      </c>
      <c r="S13" s="4">
        <f t="shared" si="9"/>
        <v>0.92900302114803623</v>
      </c>
      <c r="T13" s="3">
        <f t="shared" si="10"/>
        <v>5</v>
      </c>
      <c r="U13" s="1">
        <v>2</v>
      </c>
      <c r="V13" s="1">
        <v>3</v>
      </c>
      <c r="W13" s="3">
        <f t="shared" si="11"/>
        <v>1159</v>
      </c>
      <c r="X13" s="1">
        <v>509</v>
      </c>
      <c r="Y13" s="1">
        <v>650</v>
      </c>
      <c r="Z13" s="4">
        <f t="shared" si="12"/>
        <v>0.92645883293365305</v>
      </c>
      <c r="AA13" s="4">
        <f t="shared" si="12"/>
        <v>0.87307032590051459</v>
      </c>
      <c r="AB13" s="4">
        <f t="shared" si="12"/>
        <v>0.97305389221556882</v>
      </c>
      <c r="AC13" s="1">
        <v>90</v>
      </c>
      <c r="AD13" s="1">
        <v>90</v>
      </c>
      <c r="AE13" s="4">
        <f t="shared" si="13"/>
        <v>1</v>
      </c>
      <c r="AF13" s="3">
        <f t="shared" si="14"/>
        <v>6</v>
      </c>
      <c r="AG13" s="1">
        <v>0</v>
      </c>
      <c r="AH13" s="1">
        <v>6</v>
      </c>
      <c r="AI13" s="1">
        <v>0</v>
      </c>
    </row>
    <row r="14" spans="1:35" ht="27.95" customHeight="1">
      <c r="A14" s="2">
        <v>66</v>
      </c>
      <c r="B14" s="3">
        <f t="shared" si="0"/>
        <v>432</v>
      </c>
      <c r="C14" s="1">
        <v>204</v>
      </c>
      <c r="D14" s="1">
        <v>228</v>
      </c>
      <c r="E14" s="3">
        <f t="shared" si="1"/>
        <v>432</v>
      </c>
      <c r="F14" s="3">
        <f t="shared" si="2"/>
        <v>204</v>
      </c>
      <c r="G14" s="3">
        <f t="shared" si="3"/>
        <v>228</v>
      </c>
      <c r="H14" s="3">
        <f t="shared" si="4"/>
        <v>428</v>
      </c>
      <c r="I14" s="1">
        <v>204</v>
      </c>
      <c r="J14" s="1">
        <v>224</v>
      </c>
      <c r="K14" s="4">
        <f t="shared" si="5"/>
        <v>0.9907407407407407</v>
      </c>
      <c r="L14" s="4">
        <f t="shared" si="5"/>
        <v>1</v>
      </c>
      <c r="M14" s="4">
        <f t="shared" si="5"/>
        <v>0.98245614035087714</v>
      </c>
      <c r="N14" s="3">
        <f t="shared" si="6"/>
        <v>418</v>
      </c>
      <c r="O14" s="1">
        <v>204</v>
      </c>
      <c r="P14" s="1">
        <v>214</v>
      </c>
      <c r="Q14" s="4">
        <f t="shared" si="7"/>
        <v>0.96759259259259256</v>
      </c>
      <c r="R14" s="4">
        <f t="shared" si="8"/>
        <v>1</v>
      </c>
      <c r="S14" s="4">
        <f t="shared" si="9"/>
        <v>0.93859649122807021</v>
      </c>
      <c r="T14" s="3">
        <f t="shared" si="10"/>
        <v>2</v>
      </c>
      <c r="U14" s="1">
        <v>1</v>
      </c>
      <c r="V14" s="1">
        <v>1</v>
      </c>
      <c r="W14" s="3">
        <f t="shared" si="11"/>
        <v>428</v>
      </c>
      <c r="X14" s="1">
        <v>204</v>
      </c>
      <c r="Y14" s="1">
        <v>224</v>
      </c>
      <c r="Z14" s="4">
        <f t="shared" si="12"/>
        <v>0.9907407407407407</v>
      </c>
      <c r="AA14" s="4">
        <f t="shared" si="12"/>
        <v>1</v>
      </c>
      <c r="AB14" s="4">
        <f t="shared" si="12"/>
        <v>0.98245614035087714</v>
      </c>
      <c r="AC14" s="1">
        <v>30</v>
      </c>
      <c r="AD14" s="1">
        <v>30</v>
      </c>
      <c r="AE14" s="4">
        <f t="shared" si="13"/>
        <v>1</v>
      </c>
      <c r="AF14" s="3">
        <f t="shared" si="14"/>
        <v>0</v>
      </c>
      <c r="AG14" s="1">
        <v>0</v>
      </c>
      <c r="AH14" s="1">
        <v>0</v>
      </c>
      <c r="AI14" s="1">
        <v>0</v>
      </c>
    </row>
    <row r="15" spans="1:35" ht="27.95" customHeight="1">
      <c r="A15" s="2">
        <v>120</v>
      </c>
      <c r="B15" s="3">
        <f t="shared" si="0"/>
        <v>265</v>
      </c>
      <c r="C15" s="1">
        <v>136</v>
      </c>
      <c r="D15" s="1">
        <v>129</v>
      </c>
      <c r="E15" s="3">
        <f t="shared" si="1"/>
        <v>265</v>
      </c>
      <c r="F15" s="3">
        <f t="shared" si="2"/>
        <v>136</v>
      </c>
      <c r="G15" s="3">
        <f t="shared" si="3"/>
        <v>129</v>
      </c>
      <c r="H15" s="3">
        <f t="shared" si="4"/>
        <v>265</v>
      </c>
      <c r="I15" s="1">
        <v>136</v>
      </c>
      <c r="J15" s="1">
        <v>129</v>
      </c>
      <c r="K15" s="4">
        <f t="shared" si="5"/>
        <v>1</v>
      </c>
      <c r="L15" s="4">
        <f t="shared" si="5"/>
        <v>1</v>
      </c>
      <c r="M15" s="4">
        <f t="shared" si="5"/>
        <v>1</v>
      </c>
      <c r="N15" s="3">
        <f t="shared" si="6"/>
        <v>263</v>
      </c>
      <c r="O15" s="1">
        <v>136</v>
      </c>
      <c r="P15" s="1">
        <v>127</v>
      </c>
      <c r="Q15" s="4">
        <f t="shared" si="7"/>
        <v>0.99245283018867925</v>
      </c>
      <c r="R15" s="4">
        <f t="shared" si="8"/>
        <v>1</v>
      </c>
      <c r="S15" s="4">
        <f t="shared" si="9"/>
        <v>0.98449612403100772</v>
      </c>
      <c r="T15" s="3">
        <f t="shared" si="10"/>
        <v>5</v>
      </c>
      <c r="U15" s="1">
        <v>2</v>
      </c>
      <c r="V15" s="1">
        <v>3</v>
      </c>
      <c r="W15" s="3">
        <f t="shared" si="11"/>
        <v>234</v>
      </c>
      <c r="X15" s="1">
        <v>110</v>
      </c>
      <c r="Y15" s="1">
        <v>124</v>
      </c>
      <c r="Z15" s="4">
        <f t="shared" si="12"/>
        <v>0.88301886792452833</v>
      </c>
      <c r="AA15" s="4">
        <f t="shared" si="12"/>
        <v>0.80882352941176472</v>
      </c>
      <c r="AB15" s="4">
        <f t="shared" si="12"/>
        <v>0.96124031007751942</v>
      </c>
      <c r="AC15" s="1">
        <v>60</v>
      </c>
      <c r="AD15" s="1">
        <v>60</v>
      </c>
      <c r="AE15" s="4">
        <f t="shared" si="13"/>
        <v>1</v>
      </c>
      <c r="AF15" s="3">
        <f t="shared" si="14"/>
        <v>0</v>
      </c>
      <c r="AG15" s="1">
        <v>0</v>
      </c>
      <c r="AH15" s="1">
        <v>0</v>
      </c>
      <c r="AI15" s="1">
        <v>0</v>
      </c>
    </row>
    <row r="16" spans="1:35" ht="27.95" customHeight="1">
      <c r="A16" s="2" t="s">
        <v>24</v>
      </c>
      <c r="B16" s="3">
        <f t="shared" si="0"/>
        <v>5467</v>
      </c>
      <c r="C16" s="3">
        <f>SUM(C6:C15)</f>
        <v>2402</v>
      </c>
      <c r="D16" s="3">
        <f>SUM(D6:D15)</f>
        <v>3065</v>
      </c>
      <c r="E16" s="3">
        <f t="shared" si="1"/>
        <v>5443</v>
      </c>
      <c r="F16" s="3">
        <f t="shared" si="2"/>
        <v>2396</v>
      </c>
      <c r="G16" s="3">
        <f t="shared" si="3"/>
        <v>3047</v>
      </c>
      <c r="H16" s="3">
        <f t="shared" si="4"/>
        <v>5408</v>
      </c>
      <c r="I16" s="3">
        <f>SUM(I6:I15)</f>
        <v>2396</v>
      </c>
      <c r="J16" s="3">
        <f>SUM(J6:J15)</f>
        <v>3012</v>
      </c>
      <c r="K16" s="4">
        <f t="shared" si="5"/>
        <v>0.99356972257945986</v>
      </c>
      <c r="L16" s="4">
        <f t="shared" si="5"/>
        <v>1</v>
      </c>
      <c r="M16" s="4">
        <f t="shared" si="5"/>
        <v>0.98851329176238922</v>
      </c>
      <c r="N16" s="3">
        <f t="shared" si="6"/>
        <v>5293</v>
      </c>
      <c r="O16" s="3">
        <f>SUM(O6:O15)</f>
        <v>2396</v>
      </c>
      <c r="P16" s="3">
        <f>SUM(P6:P15)</f>
        <v>2897</v>
      </c>
      <c r="Q16" s="4">
        <f t="shared" si="7"/>
        <v>0.97244166819768507</v>
      </c>
      <c r="R16" s="4">
        <f t="shared" si="8"/>
        <v>1</v>
      </c>
      <c r="S16" s="4">
        <f t="shared" si="9"/>
        <v>0.95077125041023958</v>
      </c>
      <c r="T16" s="3">
        <f t="shared" si="10"/>
        <v>46</v>
      </c>
      <c r="U16" s="3">
        <f>SUM(U6:U15)</f>
        <v>15</v>
      </c>
      <c r="V16" s="3">
        <f>SUM(V6:V15)</f>
        <v>31</v>
      </c>
      <c r="W16" s="3">
        <f t="shared" si="11"/>
        <v>5216</v>
      </c>
      <c r="X16" s="3">
        <f>SUM(X6:X15)</f>
        <v>2232</v>
      </c>
      <c r="Y16" s="3">
        <f>SUM(Y6:Y15)</f>
        <v>2984</v>
      </c>
      <c r="Z16" s="4">
        <f t="shared" si="12"/>
        <v>0.95408816535577101</v>
      </c>
      <c r="AA16" s="4">
        <f t="shared" si="12"/>
        <v>0.92922564529558704</v>
      </c>
      <c r="AB16" s="4">
        <f t="shared" si="12"/>
        <v>0.97357259380097882</v>
      </c>
      <c r="AC16" s="3">
        <f>SUM(AC6:AC15)</f>
        <v>485</v>
      </c>
      <c r="AD16" s="3">
        <f>SUM(AD6:AD15)</f>
        <v>485</v>
      </c>
      <c r="AE16" s="4">
        <f t="shared" si="13"/>
        <v>1</v>
      </c>
      <c r="AF16" s="3">
        <f t="shared" si="14"/>
        <v>23</v>
      </c>
      <c r="AG16" s="3">
        <f>SUM(AG6:AG15)</f>
        <v>5</v>
      </c>
      <c r="AH16" s="3">
        <f>SUM(AH6:AH15)</f>
        <v>18</v>
      </c>
      <c r="AI16" s="3">
        <f>SUM(AI6:AI15)</f>
        <v>1</v>
      </c>
    </row>
    <row r="18" spans="2:20">
      <c r="B18" t="s">
        <v>21</v>
      </c>
      <c r="T18" t="s">
        <v>22</v>
      </c>
    </row>
    <row r="21" spans="2:20">
      <c r="B21" t="s">
        <v>23</v>
      </c>
    </row>
    <row r="53" spans="1:4">
      <c r="A53" s="24" t="s">
        <v>0</v>
      </c>
      <c r="B53" t="s">
        <v>27</v>
      </c>
    </row>
    <row r="54" spans="1:4">
      <c r="A54" s="25"/>
      <c r="B54" s="38" t="s">
        <v>25</v>
      </c>
      <c r="C54" s="39" t="s">
        <v>26</v>
      </c>
      <c r="D54" s="39" t="s">
        <v>28</v>
      </c>
    </row>
    <row r="55" spans="1:4">
      <c r="A55" s="26"/>
      <c r="B55" s="38"/>
      <c r="C55" s="39"/>
      <c r="D55" s="39"/>
    </row>
    <row r="56" spans="1:4" ht="15.75">
      <c r="A56" s="2">
        <v>7</v>
      </c>
      <c r="B56" s="10">
        <f>Січень!S6</f>
        <v>0.98540145985401462</v>
      </c>
      <c r="C56" s="10">
        <f>Лютий!S6</f>
        <v>0.98540145985401462</v>
      </c>
      <c r="D56" s="10">
        <f>S6</f>
        <v>0.98529411764705888</v>
      </c>
    </row>
    <row r="57" spans="1:4" ht="15.75">
      <c r="A57" s="2">
        <v>10</v>
      </c>
      <c r="B57" s="10">
        <f>Січень!S7</f>
        <v>0.98787878787878791</v>
      </c>
      <c r="C57" s="10">
        <f>Лютий!S7</f>
        <v>0.98787878787878791</v>
      </c>
      <c r="D57" s="10">
        <f t="shared" ref="D57:D66" si="15">S7</f>
        <v>0.9878419452887538</v>
      </c>
    </row>
    <row r="58" spans="1:4" ht="15.75">
      <c r="A58" s="2">
        <v>12</v>
      </c>
      <c r="B58" s="10">
        <f>Січень!S8</f>
        <v>0.97535934291581106</v>
      </c>
      <c r="C58" s="10">
        <f>Лютий!S8</f>
        <v>0.95926680244399187</v>
      </c>
      <c r="D58" s="10">
        <f t="shared" si="15"/>
        <v>0.96714579055441474</v>
      </c>
    </row>
    <row r="59" spans="1:4" ht="15.75">
      <c r="A59" s="2">
        <v>34</v>
      </c>
      <c r="B59" s="10">
        <f>Січень!S9</f>
        <v>0.94070080862533689</v>
      </c>
      <c r="C59" s="10">
        <f>Лютий!S9</f>
        <v>0.94339622641509435</v>
      </c>
      <c r="D59" s="10">
        <f t="shared" si="15"/>
        <v>0.92432432432432432</v>
      </c>
    </row>
    <row r="60" spans="1:4" ht="15.75">
      <c r="A60" s="2">
        <v>35</v>
      </c>
      <c r="B60" s="10">
        <f>Січень!S10</f>
        <v>0.9889196675900277</v>
      </c>
      <c r="C60" s="10">
        <f>Лютий!S10</f>
        <v>0.98351648351648346</v>
      </c>
      <c r="D60" s="10">
        <f t="shared" si="15"/>
        <v>0.9889196675900277</v>
      </c>
    </row>
    <row r="61" spans="1:4" ht="15.75">
      <c r="A61" s="2">
        <v>41</v>
      </c>
      <c r="B61" s="10">
        <f>Січень!S11</f>
        <v>0.89719626168224298</v>
      </c>
      <c r="C61" s="10">
        <f>Лютий!S11</f>
        <v>0.87155963302752293</v>
      </c>
      <c r="D61" s="10">
        <f t="shared" si="15"/>
        <v>0.89622641509433965</v>
      </c>
    </row>
    <row r="62" spans="1:4" ht="15.75">
      <c r="A62" s="2">
        <v>48</v>
      </c>
      <c r="B62" s="10">
        <f>Січень!S12</f>
        <v>0.89915966386554624</v>
      </c>
      <c r="C62" s="10">
        <f>Лютий!S12</f>
        <v>0.89583333333333337</v>
      </c>
      <c r="D62" s="10">
        <f t="shared" si="15"/>
        <v>0.90794979079497906</v>
      </c>
    </row>
    <row r="63" spans="1:4" ht="15.75">
      <c r="A63" s="2">
        <v>53</v>
      </c>
      <c r="B63" s="10">
        <f>Січень!S13</f>
        <v>0.9263157894736842</v>
      </c>
      <c r="C63" s="10">
        <f>Лютий!S13</f>
        <v>0.91916167664670656</v>
      </c>
      <c r="D63" s="10">
        <f t="shared" si="15"/>
        <v>0.92900302114803623</v>
      </c>
    </row>
    <row r="64" spans="1:4" ht="15.75">
      <c r="A64" s="2">
        <v>66</v>
      </c>
      <c r="B64" s="10">
        <f>Січень!S14</f>
        <v>0.89956331877729256</v>
      </c>
      <c r="C64" s="10">
        <f>Лютий!S14</f>
        <v>0.93859649122807021</v>
      </c>
      <c r="D64" s="10">
        <f t="shared" si="15"/>
        <v>0.93859649122807021</v>
      </c>
    </row>
    <row r="65" spans="1:4" ht="15.75">
      <c r="A65" s="2">
        <v>120</v>
      </c>
      <c r="B65" s="10">
        <f>Січень!S15</f>
        <v>0.98484848484848486</v>
      </c>
      <c r="C65" s="10">
        <f>Лютий!S15</f>
        <v>0.98449612403100772</v>
      </c>
      <c r="D65" s="10">
        <f t="shared" si="15"/>
        <v>0.98449612403100772</v>
      </c>
    </row>
    <row r="66" spans="1:4" ht="15.75">
      <c r="A66" s="2" t="s">
        <v>24</v>
      </c>
      <c r="B66" s="10">
        <f>Січень!S16</f>
        <v>0.94995093228655547</v>
      </c>
      <c r="C66" s="10">
        <f>Лютий!S16</f>
        <v>0.94717965438539287</v>
      </c>
      <c r="D66" s="10">
        <f t="shared" si="15"/>
        <v>0.95077125041023958</v>
      </c>
    </row>
  </sheetData>
  <mergeCells count="40">
    <mergeCell ref="B4:B5"/>
    <mergeCell ref="L4:M4"/>
    <mergeCell ref="I4:J4"/>
    <mergeCell ref="H4:H5"/>
    <mergeCell ref="A3:A5"/>
    <mergeCell ref="B3:D3"/>
    <mergeCell ref="E3:G3"/>
    <mergeCell ref="H3:J3"/>
    <mergeCell ref="F4:G4"/>
    <mergeCell ref="E4:E5"/>
    <mergeCell ref="A53:A55"/>
    <mergeCell ref="B54:B55"/>
    <mergeCell ref="C54:C55"/>
    <mergeCell ref="AC4:AC5"/>
    <mergeCell ref="AD4:AD5"/>
    <mergeCell ref="Q3:S3"/>
    <mergeCell ref="X4:Y4"/>
    <mergeCell ref="D54:D55"/>
    <mergeCell ref="O4:P4"/>
    <mergeCell ref="N4:N5"/>
    <mergeCell ref="AI3:AI5"/>
    <mergeCell ref="T3:V3"/>
    <mergeCell ref="U4:V4"/>
    <mergeCell ref="AG4:AH4"/>
    <mergeCell ref="AF4:AF5"/>
    <mergeCell ref="T4:T5"/>
    <mergeCell ref="W4:W5"/>
    <mergeCell ref="AC3:AE3"/>
    <mergeCell ref="Z3:AB3"/>
    <mergeCell ref="AE4:AE5"/>
    <mergeCell ref="C4:D4"/>
    <mergeCell ref="AF3:AH3"/>
    <mergeCell ref="Z4:Z5"/>
    <mergeCell ref="AA4:AB4"/>
    <mergeCell ref="K3:M3"/>
    <mergeCell ref="N3:P3"/>
    <mergeCell ref="W3:Y3"/>
    <mergeCell ref="K4:K5"/>
    <mergeCell ref="Q4:Q5"/>
    <mergeCell ref="R4:S4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66"/>
  <sheetViews>
    <sheetView zoomScale="70" zoomScaleNormal="70" workbookViewId="0">
      <selection activeCell="AH12" sqref="AH12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5.71093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27" t="s">
        <v>46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27.75" customHeight="1">
      <c r="A6" s="2">
        <v>7</v>
      </c>
      <c r="B6" s="3">
        <f t="shared" ref="B6:B16" si="0">C6+D6</f>
        <v>236</v>
      </c>
      <c r="C6" s="1">
        <v>99</v>
      </c>
      <c r="D6" s="1">
        <v>137</v>
      </c>
      <c r="E6" s="3">
        <f t="shared" ref="E6:E16" si="1">F6+G6</f>
        <v>236</v>
      </c>
      <c r="F6" s="3">
        <f t="shared" ref="F6:F16" si="2">C6-AG6-AI6</f>
        <v>99</v>
      </c>
      <c r="G6" s="3">
        <f t="shared" ref="G6:G16" si="3">D6-AH6</f>
        <v>137</v>
      </c>
      <c r="H6" s="3">
        <f t="shared" ref="H6:H16" si="4">I6+J6</f>
        <v>236</v>
      </c>
      <c r="I6" s="1">
        <v>99</v>
      </c>
      <c r="J6" s="1">
        <v>137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236</v>
      </c>
      <c r="O6" s="1">
        <v>99</v>
      </c>
      <c r="P6" s="1">
        <v>137</v>
      </c>
      <c r="Q6" s="11">
        <f t="shared" ref="Q6:Q16" si="9">N6/E6</f>
        <v>1</v>
      </c>
      <c r="R6" s="11">
        <f t="shared" ref="R6:R16" si="10">O6/F6</f>
        <v>1</v>
      </c>
      <c r="S6" s="11">
        <f t="shared" ref="S6:S16" si="11">P6/G6</f>
        <v>1</v>
      </c>
      <c r="T6" s="3">
        <f t="shared" ref="T6:T16" si="12">U6+V6</f>
        <v>8</v>
      </c>
      <c r="U6" s="1">
        <v>3</v>
      </c>
      <c r="V6" s="1">
        <v>5</v>
      </c>
      <c r="W6" s="3">
        <f t="shared" ref="W6:W16" si="13">X6+Y6</f>
        <v>235</v>
      </c>
      <c r="X6" s="1">
        <v>98</v>
      </c>
      <c r="Y6" s="1">
        <v>137</v>
      </c>
      <c r="Z6" s="11">
        <f t="shared" ref="Z6:Z16" si="14">W6/B6</f>
        <v>0.99576271186440679</v>
      </c>
      <c r="AA6" s="11">
        <f t="shared" ref="AA6:AA16" si="15">X6/C6</f>
        <v>0.98989898989898994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0</v>
      </c>
      <c r="AG6" s="1">
        <v>0</v>
      </c>
      <c r="AH6" s="1">
        <v>0</v>
      </c>
      <c r="AI6" s="1">
        <v>0</v>
      </c>
    </row>
    <row r="7" spans="1:35" ht="27.75" customHeight="1">
      <c r="A7" s="2">
        <v>10</v>
      </c>
      <c r="B7" s="3">
        <f t="shared" si="0"/>
        <v>522</v>
      </c>
      <c r="C7" s="1">
        <v>194</v>
      </c>
      <c r="D7" s="1">
        <v>328</v>
      </c>
      <c r="E7" s="3">
        <f t="shared" si="1"/>
        <v>519</v>
      </c>
      <c r="F7" s="3">
        <f t="shared" si="2"/>
        <v>192</v>
      </c>
      <c r="G7" s="3">
        <f t="shared" si="3"/>
        <v>327</v>
      </c>
      <c r="H7" s="3">
        <f t="shared" si="4"/>
        <v>515</v>
      </c>
      <c r="I7" s="1">
        <v>192</v>
      </c>
      <c r="J7" s="1">
        <v>323</v>
      </c>
      <c r="K7" s="11">
        <f t="shared" si="5"/>
        <v>0.99229287090558771</v>
      </c>
      <c r="L7" s="11">
        <f t="shared" si="6"/>
        <v>1</v>
      </c>
      <c r="M7" s="11">
        <f t="shared" si="7"/>
        <v>0.98776758409785936</v>
      </c>
      <c r="N7" s="3">
        <f t="shared" si="8"/>
        <v>515</v>
      </c>
      <c r="O7" s="1">
        <v>192</v>
      </c>
      <c r="P7" s="1">
        <v>323</v>
      </c>
      <c r="Q7" s="11">
        <f t="shared" si="9"/>
        <v>0.99229287090558771</v>
      </c>
      <c r="R7" s="11">
        <f t="shared" si="10"/>
        <v>1</v>
      </c>
      <c r="S7" s="11">
        <f t="shared" si="11"/>
        <v>0.98776758409785936</v>
      </c>
      <c r="T7" s="3">
        <f t="shared" si="12"/>
        <v>4</v>
      </c>
      <c r="U7" s="1">
        <v>0</v>
      </c>
      <c r="V7" s="1">
        <v>4</v>
      </c>
      <c r="W7" s="3">
        <f t="shared" si="13"/>
        <v>515</v>
      </c>
      <c r="X7" s="1">
        <v>192</v>
      </c>
      <c r="Y7" s="1">
        <v>323</v>
      </c>
      <c r="Z7" s="11">
        <f t="shared" si="14"/>
        <v>0.98659003831417624</v>
      </c>
      <c r="AA7" s="11">
        <f t="shared" si="15"/>
        <v>0.98969072164948457</v>
      </c>
      <c r="AB7" s="11">
        <f t="shared" si="16"/>
        <v>0.9847560975609756</v>
      </c>
      <c r="AC7" s="1">
        <v>30</v>
      </c>
      <c r="AD7" s="1">
        <v>30</v>
      </c>
      <c r="AE7" s="11">
        <f t="shared" si="17"/>
        <v>1</v>
      </c>
      <c r="AF7" s="3">
        <f t="shared" si="18"/>
        <v>3</v>
      </c>
      <c r="AG7" s="1">
        <v>2</v>
      </c>
      <c r="AH7" s="1">
        <v>1</v>
      </c>
      <c r="AI7" s="1">
        <v>0</v>
      </c>
    </row>
    <row r="8" spans="1:35" ht="27.75" customHeight="1">
      <c r="A8" s="2">
        <v>12</v>
      </c>
      <c r="B8" s="3">
        <f t="shared" si="0"/>
        <v>828</v>
      </c>
      <c r="C8" s="1">
        <v>337</v>
      </c>
      <c r="D8" s="1">
        <v>491</v>
      </c>
      <c r="E8" s="3">
        <f t="shared" si="1"/>
        <v>823</v>
      </c>
      <c r="F8" s="3">
        <f t="shared" si="2"/>
        <v>336</v>
      </c>
      <c r="G8" s="3">
        <f t="shared" si="3"/>
        <v>487</v>
      </c>
      <c r="H8" s="3">
        <f t="shared" si="4"/>
        <v>819</v>
      </c>
      <c r="I8" s="1">
        <v>336</v>
      </c>
      <c r="J8" s="1">
        <v>483</v>
      </c>
      <c r="K8" s="11">
        <f t="shared" si="5"/>
        <v>0.99513973268529765</v>
      </c>
      <c r="L8" s="11">
        <f t="shared" si="6"/>
        <v>1</v>
      </c>
      <c r="M8" s="11">
        <f t="shared" si="7"/>
        <v>0.99178644763860369</v>
      </c>
      <c r="N8" s="3">
        <f t="shared" si="8"/>
        <v>807</v>
      </c>
      <c r="O8" s="1">
        <v>336</v>
      </c>
      <c r="P8" s="1">
        <v>471</v>
      </c>
      <c r="Q8" s="11">
        <f t="shared" si="9"/>
        <v>0.98055893074119072</v>
      </c>
      <c r="R8" s="11">
        <f t="shared" si="10"/>
        <v>1</v>
      </c>
      <c r="S8" s="11">
        <f t="shared" si="11"/>
        <v>0.96714579055441474</v>
      </c>
      <c r="T8" s="3">
        <f t="shared" si="12"/>
        <v>9</v>
      </c>
      <c r="U8" s="1">
        <v>3</v>
      </c>
      <c r="V8" s="1">
        <v>6</v>
      </c>
      <c r="W8" s="3">
        <f t="shared" si="13"/>
        <v>784</v>
      </c>
      <c r="X8" s="1">
        <v>307</v>
      </c>
      <c r="Y8" s="1">
        <v>477</v>
      </c>
      <c r="Z8" s="11">
        <f t="shared" si="14"/>
        <v>0.9468599033816425</v>
      </c>
      <c r="AA8" s="11">
        <f t="shared" si="15"/>
        <v>0.91097922848664692</v>
      </c>
      <c r="AB8" s="11">
        <f t="shared" si="16"/>
        <v>0.97148676171079429</v>
      </c>
      <c r="AC8" s="1">
        <v>60</v>
      </c>
      <c r="AD8" s="1">
        <v>60</v>
      </c>
      <c r="AE8" s="11">
        <f t="shared" si="17"/>
        <v>1</v>
      </c>
      <c r="AF8" s="3">
        <f t="shared" si="18"/>
        <v>5</v>
      </c>
      <c r="AG8" s="1">
        <v>1</v>
      </c>
      <c r="AH8" s="1">
        <v>4</v>
      </c>
      <c r="AI8" s="1">
        <v>0</v>
      </c>
    </row>
    <row r="9" spans="1:35" ht="27.75" customHeight="1">
      <c r="A9" s="2">
        <v>34</v>
      </c>
      <c r="B9" s="3">
        <f t="shared" si="0"/>
        <v>692</v>
      </c>
      <c r="C9" s="1">
        <v>327</v>
      </c>
      <c r="D9" s="1">
        <v>365</v>
      </c>
      <c r="E9" s="3">
        <f t="shared" si="1"/>
        <v>692</v>
      </c>
      <c r="F9" s="3">
        <f t="shared" si="2"/>
        <v>327</v>
      </c>
      <c r="G9" s="3">
        <f t="shared" si="3"/>
        <v>365</v>
      </c>
      <c r="H9" s="3">
        <f t="shared" si="4"/>
        <v>687</v>
      </c>
      <c r="I9" s="1">
        <v>327</v>
      </c>
      <c r="J9" s="1">
        <v>360</v>
      </c>
      <c r="K9" s="11">
        <f t="shared" si="5"/>
        <v>0.99277456647398843</v>
      </c>
      <c r="L9" s="11">
        <f t="shared" si="6"/>
        <v>1</v>
      </c>
      <c r="M9" s="11">
        <f t="shared" si="7"/>
        <v>0.98630136986301364</v>
      </c>
      <c r="N9" s="3">
        <f t="shared" si="8"/>
        <v>677</v>
      </c>
      <c r="O9" s="1">
        <v>327</v>
      </c>
      <c r="P9" s="1">
        <v>350</v>
      </c>
      <c r="Q9" s="11">
        <f t="shared" si="9"/>
        <v>0.97832369942196529</v>
      </c>
      <c r="R9" s="11">
        <f t="shared" si="10"/>
        <v>1</v>
      </c>
      <c r="S9" s="11">
        <f t="shared" si="11"/>
        <v>0.95890410958904104</v>
      </c>
      <c r="T9" s="3">
        <f t="shared" si="12"/>
        <v>2</v>
      </c>
      <c r="U9" s="1">
        <v>0</v>
      </c>
      <c r="V9" s="1">
        <v>2</v>
      </c>
      <c r="W9" s="3">
        <f t="shared" si="13"/>
        <v>680</v>
      </c>
      <c r="X9" s="1">
        <v>320</v>
      </c>
      <c r="Y9" s="1">
        <v>360</v>
      </c>
      <c r="Z9" s="11">
        <f t="shared" si="14"/>
        <v>0.98265895953757221</v>
      </c>
      <c r="AA9" s="11">
        <f t="shared" si="15"/>
        <v>0.9785932721712538</v>
      </c>
      <c r="AB9" s="11">
        <f t="shared" si="16"/>
        <v>0.98630136986301364</v>
      </c>
      <c r="AC9" s="1">
        <v>90</v>
      </c>
      <c r="AD9" s="1">
        <v>90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7.75" customHeight="1">
      <c r="A10" s="2">
        <v>35</v>
      </c>
      <c r="B10" s="3">
        <f t="shared" si="0"/>
        <v>596</v>
      </c>
      <c r="C10" s="1">
        <v>233</v>
      </c>
      <c r="D10" s="1">
        <v>363</v>
      </c>
      <c r="E10" s="3">
        <f t="shared" si="1"/>
        <v>593</v>
      </c>
      <c r="F10" s="3">
        <f t="shared" si="2"/>
        <v>233</v>
      </c>
      <c r="G10" s="3">
        <f t="shared" si="3"/>
        <v>360</v>
      </c>
      <c r="H10" s="3">
        <f t="shared" si="4"/>
        <v>591</v>
      </c>
      <c r="I10" s="1">
        <v>233</v>
      </c>
      <c r="J10" s="1">
        <v>358</v>
      </c>
      <c r="K10" s="11">
        <f t="shared" si="5"/>
        <v>0.99662731871838106</v>
      </c>
      <c r="L10" s="11">
        <f t="shared" si="6"/>
        <v>1</v>
      </c>
      <c r="M10" s="11">
        <f t="shared" si="7"/>
        <v>0.99444444444444446</v>
      </c>
      <c r="N10" s="3">
        <f t="shared" si="8"/>
        <v>590</v>
      </c>
      <c r="O10" s="1">
        <v>233</v>
      </c>
      <c r="P10" s="1">
        <v>357</v>
      </c>
      <c r="Q10" s="11">
        <f t="shared" si="9"/>
        <v>0.99494097807757165</v>
      </c>
      <c r="R10" s="11">
        <f t="shared" si="10"/>
        <v>1</v>
      </c>
      <c r="S10" s="11">
        <f t="shared" si="11"/>
        <v>0.9916666666666667</v>
      </c>
      <c r="T10" s="3">
        <f t="shared" si="12"/>
        <v>8</v>
      </c>
      <c r="U10" s="1">
        <v>3</v>
      </c>
      <c r="V10" s="1">
        <v>5</v>
      </c>
      <c r="W10" s="3">
        <f t="shared" si="13"/>
        <v>589</v>
      </c>
      <c r="X10" s="1">
        <v>231</v>
      </c>
      <c r="Y10" s="1">
        <v>358</v>
      </c>
      <c r="Z10" s="11">
        <f t="shared" si="14"/>
        <v>0.98825503355704702</v>
      </c>
      <c r="AA10" s="11">
        <f t="shared" si="15"/>
        <v>0.99141630901287559</v>
      </c>
      <c r="AB10" s="11">
        <f t="shared" si="16"/>
        <v>0.98622589531680438</v>
      </c>
      <c r="AC10" s="1">
        <v>30</v>
      </c>
      <c r="AD10" s="1">
        <v>30</v>
      </c>
      <c r="AE10" s="11">
        <f t="shared" si="17"/>
        <v>1</v>
      </c>
      <c r="AF10" s="3">
        <f t="shared" si="18"/>
        <v>3</v>
      </c>
      <c r="AG10" s="1">
        <v>0</v>
      </c>
      <c r="AH10" s="1">
        <v>3</v>
      </c>
      <c r="AI10" s="1">
        <v>0</v>
      </c>
    </row>
    <row r="11" spans="1:35" ht="27.75" customHeight="1">
      <c r="A11" s="2">
        <v>41</v>
      </c>
      <c r="B11" s="3">
        <f t="shared" si="0"/>
        <v>180</v>
      </c>
      <c r="C11" s="1">
        <v>70</v>
      </c>
      <c r="D11" s="1">
        <v>110</v>
      </c>
      <c r="E11" s="3">
        <f>F11+G11</f>
        <v>176</v>
      </c>
      <c r="F11" s="3">
        <f>C11-AG11-AI11</f>
        <v>70</v>
      </c>
      <c r="G11" s="3">
        <f>D11-AH11</f>
        <v>106</v>
      </c>
      <c r="H11" s="3">
        <f>I11+J11</f>
        <v>170</v>
      </c>
      <c r="I11" s="1">
        <v>70</v>
      </c>
      <c r="J11" s="1">
        <v>100</v>
      </c>
      <c r="K11" s="11">
        <f>H11/E11</f>
        <v>0.96590909090909094</v>
      </c>
      <c r="L11" s="11">
        <f>I11/F11</f>
        <v>1</v>
      </c>
      <c r="M11" s="11">
        <f>J11/G11</f>
        <v>0.94339622641509435</v>
      </c>
      <c r="N11" s="3">
        <f>O11+P11</f>
        <v>165</v>
      </c>
      <c r="O11" s="1">
        <v>70</v>
      </c>
      <c r="P11" s="1">
        <v>95</v>
      </c>
      <c r="Q11" s="11">
        <f>N11/E11</f>
        <v>0.9375</v>
      </c>
      <c r="R11" s="11">
        <f>O11/F11</f>
        <v>1</v>
      </c>
      <c r="S11" s="11">
        <f>P11/G11</f>
        <v>0.89622641509433965</v>
      </c>
      <c r="T11" s="3">
        <f>U11+V11</f>
        <v>2</v>
      </c>
      <c r="U11" s="1">
        <v>1</v>
      </c>
      <c r="V11" s="1">
        <v>1</v>
      </c>
      <c r="W11" s="3">
        <f>X11+Y11</f>
        <v>170</v>
      </c>
      <c r="X11" s="1">
        <v>70</v>
      </c>
      <c r="Y11" s="1">
        <v>100</v>
      </c>
      <c r="Z11" s="11">
        <f>W11/B11</f>
        <v>0.94444444444444442</v>
      </c>
      <c r="AA11" s="11">
        <f>X11/C11</f>
        <v>1</v>
      </c>
      <c r="AB11" s="11">
        <f>Y11/D11</f>
        <v>0.90909090909090906</v>
      </c>
      <c r="AC11" s="1">
        <v>30</v>
      </c>
      <c r="AD11" s="1">
        <v>30</v>
      </c>
      <c r="AE11" s="11">
        <f>AD11/AC11</f>
        <v>1</v>
      </c>
      <c r="AF11" s="3">
        <f>AG11+AH11</f>
        <v>4</v>
      </c>
      <c r="AG11" s="1">
        <v>0</v>
      </c>
      <c r="AH11" s="1">
        <v>4</v>
      </c>
      <c r="AI11" s="1">
        <v>0</v>
      </c>
    </row>
    <row r="12" spans="1:35" ht="27.75" customHeight="1">
      <c r="A12" s="2">
        <v>48</v>
      </c>
      <c r="B12" s="3">
        <f t="shared" si="0"/>
        <v>455</v>
      </c>
      <c r="C12" s="1">
        <v>214</v>
      </c>
      <c r="D12" s="1">
        <v>241</v>
      </c>
      <c r="E12" s="3">
        <f t="shared" si="1"/>
        <v>451</v>
      </c>
      <c r="F12" s="3">
        <f t="shared" si="2"/>
        <v>211</v>
      </c>
      <c r="G12" s="3">
        <f t="shared" si="3"/>
        <v>240</v>
      </c>
      <c r="H12" s="3">
        <f t="shared" si="4"/>
        <v>451</v>
      </c>
      <c r="I12" s="1">
        <v>211</v>
      </c>
      <c r="J12" s="1">
        <v>240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428</v>
      </c>
      <c r="O12" s="1">
        <v>211</v>
      </c>
      <c r="P12" s="1">
        <v>217</v>
      </c>
      <c r="Q12" s="11">
        <f t="shared" si="9"/>
        <v>0.9490022172949002</v>
      </c>
      <c r="R12" s="11">
        <f t="shared" si="10"/>
        <v>1</v>
      </c>
      <c r="S12" s="11">
        <f t="shared" si="11"/>
        <v>0.90416666666666667</v>
      </c>
      <c r="T12" s="3">
        <f t="shared" si="12"/>
        <v>1</v>
      </c>
      <c r="U12" s="1">
        <v>0</v>
      </c>
      <c r="V12" s="1">
        <v>1</v>
      </c>
      <c r="W12" s="3">
        <f t="shared" si="13"/>
        <v>417</v>
      </c>
      <c r="X12" s="1">
        <v>190</v>
      </c>
      <c r="Y12" s="1">
        <v>227</v>
      </c>
      <c r="Z12" s="11">
        <f t="shared" si="14"/>
        <v>0.91648351648351645</v>
      </c>
      <c r="AA12" s="11">
        <f t="shared" si="15"/>
        <v>0.88785046728971961</v>
      </c>
      <c r="AB12" s="11">
        <f t="shared" si="16"/>
        <v>0.94190871369294604</v>
      </c>
      <c r="AC12" s="1">
        <v>30</v>
      </c>
      <c r="AD12" s="1">
        <v>30</v>
      </c>
      <c r="AE12" s="11">
        <f t="shared" si="17"/>
        <v>1</v>
      </c>
      <c r="AF12" s="3">
        <f t="shared" si="18"/>
        <v>3</v>
      </c>
      <c r="AG12" s="1">
        <v>2</v>
      </c>
      <c r="AH12" s="1">
        <v>1</v>
      </c>
      <c r="AI12" s="1">
        <v>1</v>
      </c>
    </row>
    <row r="13" spans="1:35" ht="27.75" customHeight="1">
      <c r="A13" s="2">
        <v>53</v>
      </c>
      <c r="B13" s="3">
        <f t="shared" si="0"/>
        <v>1247</v>
      </c>
      <c r="C13" s="1">
        <v>582</v>
      </c>
      <c r="D13" s="1">
        <v>665</v>
      </c>
      <c r="E13" s="3">
        <f t="shared" si="1"/>
        <v>1241</v>
      </c>
      <c r="F13" s="3">
        <f t="shared" si="2"/>
        <v>582</v>
      </c>
      <c r="G13" s="3">
        <f t="shared" si="3"/>
        <v>659</v>
      </c>
      <c r="H13" s="3">
        <f t="shared" si="4"/>
        <v>1223</v>
      </c>
      <c r="I13" s="1">
        <v>582</v>
      </c>
      <c r="J13" s="1">
        <v>641</v>
      </c>
      <c r="K13" s="11">
        <f t="shared" si="5"/>
        <v>0.98549556809024985</v>
      </c>
      <c r="L13" s="11">
        <f t="shared" si="6"/>
        <v>1</v>
      </c>
      <c r="M13" s="11">
        <f t="shared" si="7"/>
        <v>0.9726858877086495</v>
      </c>
      <c r="N13" s="3">
        <f t="shared" si="8"/>
        <v>1194</v>
      </c>
      <c r="O13" s="1">
        <v>582</v>
      </c>
      <c r="P13" s="1">
        <v>612</v>
      </c>
      <c r="Q13" s="11">
        <f t="shared" si="9"/>
        <v>0.96212731668009666</v>
      </c>
      <c r="R13" s="11">
        <f t="shared" si="10"/>
        <v>1</v>
      </c>
      <c r="S13" s="11">
        <f t="shared" si="11"/>
        <v>0.92867981790591803</v>
      </c>
      <c r="T13" s="3">
        <f t="shared" si="12"/>
        <v>4</v>
      </c>
      <c r="U13" s="1">
        <v>1</v>
      </c>
      <c r="V13" s="1">
        <v>3</v>
      </c>
      <c r="W13" s="3">
        <f t="shared" si="13"/>
        <v>1157</v>
      </c>
      <c r="X13" s="1">
        <v>509</v>
      </c>
      <c r="Y13" s="1">
        <v>648</v>
      </c>
      <c r="Z13" s="11">
        <f t="shared" si="14"/>
        <v>0.92782678428227749</v>
      </c>
      <c r="AA13" s="11">
        <f t="shared" si="15"/>
        <v>0.87457044673539519</v>
      </c>
      <c r="AB13" s="11">
        <f t="shared" si="16"/>
        <v>0.97443609022556388</v>
      </c>
      <c r="AC13" s="1">
        <v>90</v>
      </c>
      <c r="AD13" s="1">
        <v>90</v>
      </c>
      <c r="AE13" s="11">
        <f t="shared" si="17"/>
        <v>1</v>
      </c>
      <c r="AF13" s="3">
        <f t="shared" si="18"/>
        <v>6</v>
      </c>
      <c r="AG13" s="1">
        <v>0</v>
      </c>
      <c r="AH13" s="1">
        <v>6</v>
      </c>
      <c r="AI13" s="1">
        <v>0</v>
      </c>
    </row>
    <row r="14" spans="1:35" ht="27.75" customHeight="1">
      <c r="A14" s="2">
        <v>66</v>
      </c>
      <c r="B14" s="3">
        <f t="shared" si="0"/>
        <v>433</v>
      </c>
      <c r="C14" s="1">
        <v>204</v>
      </c>
      <c r="D14" s="1">
        <v>229</v>
      </c>
      <c r="E14" s="3">
        <f t="shared" si="1"/>
        <v>433</v>
      </c>
      <c r="F14" s="3">
        <f t="shared" si="2"/>
        <v>204</v>
      </c>
      <c r="G14" s="3">
        <f t="shared" si="3"/>
        <v>229</v>
      </c>
      <c r="H14" s="3">
        <f t="shared" si="4"/>
        <v>429</v>
      </c>
      <c r="I14" s="1">
        <v>204</v>
      </c>
      <c r="J14" s="1">
        <v>225</v>
      </c>
      <c r="K14" s="11">
        <f t="shared" si="5"/>
        <v>0.99076212471131642</v>
      </c>
      <c r="L14" s="11">
        <f t="shared" si="6"/>
        <v>1</v>
      </c>
      <c r="M14" s="11">
        <f t="shared" si="7"/>
        <v>0.98253275109170302</v>
      </c>
      <c r="N14" s="3">
        <f t="shared" si="8"/>
        <v>419</v>
      </c>
      <c r="O14" s="1">
        <v>204</v>
      </c>
      <c r="P14" s="1">
        <v>215</v>
      </c>
      <c r="Q14" s="11">
        <f t="shared" si="9"/>
        <v>0.9676674364896074</v>
      </c>
      <c r="R14" s="11">
        <f t="shared" si="10"/>
        <v>1</v>
      </c>
      <c r="S14" s="11">
        <f t="shared" si="11"/>
        <v>0.93886462882096067</v>
      </c>
      <c r="T14" s="3">
        <f t="shared" si="12"/>
        <v>5</v>
      </c>
      <c r="U14" s="1">
        <v>2</v>
      </c>
      <c r="V14" s="1">
        <v>3</v>
      </c>
      <c r="W14" s="3">
        <f t="shared" si="13"/>
        <v>429</v>
      </c>
      <c r="X14" s="1">
        <v>204</v>
      </c>
      <c r="Y14" s="1">
        <v>225</v>
      </c>
      <c r="Z14" s="11">
        <f t="shared" si="14"/>
        <v>0.99076212471131642</v>
      </c>
      <c r="AA14" s="11">
        <f t="shared" si="15"/>
        <v>1</v>
      </c>
      <c r="AB14" s="11">
        <f t="shared" si="16"/>
        <v>0.98253275109170302</v>
      </c>
      <c r="AC14" s="1">
        <v>30</v>
      </c>
      <c r="AD14" s="1">
        <v>30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7.75" customHeight="1">
      <c r="A15" s="2">
        <v>120</v>
      </c>
      <c r="B15" s="3">
        <f t="shared" si="0"/>
        <v>263</v>
      </c>
      <c r="C15" s="1">
        <v>136</v>
      </c>
      <c r="D15" s="1">
        <v>127</v>
      </c>
      <c r="E15" s="3">
        <f t="shared" si="1"/>
        <v>263</v>
      </c>
      <c r="F15" s="3">
        <f t="shared" si="2"/>
        <v>136</v>
      </c>
      <c r="G15" s="3">
        <f t="shared" si="3"/>
        <v>127</v>
      </c>
      <c r="H15" s="3">
        <f t="shared" si="4"/>
        <v>263</v>
      </c>
      <c r="I15" s="1">
        <v>136</v>
      </c>
      <c r="J15" s="1">
        <v>127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260</v>
      </c>
      <c r="O15" s="1">
        <v>136</v>
      </c>
      <c r="P15" s="1">
        <v>124</v>
      </c>
      <c r="Q15" s="11">
        <f t="shared" si="9"/>
        <v>0.98859315589353614</v>
      </c>
      <c r="R15" s="11">
        <f t="shared" si="10"/>
        <v>1</v>
      </c>
      <c r="S15" s="11">
        <f t="shared" si="11"/>
        <v>0.97637795275590555</v>
      </c>
      <c r="T15" s="3">
        <f t="shared" si="12"/>
        <v>5</v>
      </c>
      <c r="U15" s="1">
        <v>2</v>
      </c>
      <c r="V15" s="1">
        <v>3</v>
      </c>
      <c r="W15" s="3">
        <f t="shared" si="13"/>
        <v>229</v>
      </c>
      <c r="X15" s="1">
        <v>107</v>
      </c>
      <c r="Y15" s="1">
        <v>122</v>
      </c>
      <c r="Z15" s="11">
        <f t="shared" si="14"/>
        <v>0.87072243346007605</v>
      </c>
      <c r="AA15" s="11">
        <f t="shared" si="15"/>
        <v>0.78676470588235292</v>
      </c>
      <c r="AB15" s="11">
        <f t="shared" si="16"/>
        <v>0.96062992125984248</v>
      </c>
      <c r="AC15" s="1">
        <v>60</v>
      </c>
      <c r="AD15" s="1">
        <v>60</v>
      </c>
      <c r="AE15" s="11">
        <f t="shared" si="17"/>
        <v>1</v>
      </c>
      <c r="AF15" s="3">
        <f t="shared" si="18"/>
        <v>0</v>
      </c>
      <c r="AG15" s="1">
        <v>0</v>
      </c>
      <c r="AH15" s="1">
        <v>0</v>
      </c>
      <c r="AI15" s="1">
        <v>0</v>
      </c>
    </row>
    <row r="16" spans="1:35" ht="27.75" customHeight="1">
      <c r="A16" s="2" t="s">
        <v>24</v>
      </c>
      <c r="B16" s="3">
        <f t="shared" si="0"/>
        <v>5452</v>
      </c>
      <c r="C16" s="3">
        <f>SUM(C6:C15)</f>
        <v>2396</v>
      </c>
      <c r="D16" s="3">
        <f>SUM(D6:D15)</f>
        <v>3056</v>
      </c>
      <c r="E16" s="3">
        <f t="shared" si="1"/>
        <v>5427</v>
      </c>
      <c r="F16" s="3">
        <f t="shared" si="2"/>
        <v>2390</v>
      </c>
      <c r="G16" s="3">
        <f t="shared" si="3"/>
        <v>3037</v>
      </c>
      <c r="H16" s="3">
        <f t="shared" si="4"/>
        <v>5384</v>
      </c>
      <c r="I16" s="3">
        <f>SUM(I6:I15)</f>
        <v>2390</v>
      </c>
      <c r="J16" s="3">
        <f>SUM(J6:J15)</f>
        <v>2994</v>
      </c>
      <c r="K16" s="11">
        <f t="shared" si="5"/>
        <v>0.99207665376819609</v>
      </c>
      <c r="L16" s="11">
        <f t="shared" si="6"/>
        <v>1</v>
      </c>
      <c r="M16" s="11">
        <f t="shared" si="7"/>
        <v>0.98584129074744808</v>
      </c>
      <c r="N16" s="3">
        <f t="shared" si="8"/>
        <v>5291</v>
      </c>
      <c r="O16" s="3">
        <f>SUM(O6:O15)</f>
        <v>2390</v>
      </c>
      <c r="P16" s="3">
        <f>SUM(P6:P15)</f>
        <v>2901</v>
      </c>
      <c r="Q16" s="11">
        <f t="shared" si="9"/>
        <v>0.97494011424359683</v>
      </c>
      <c r="R16" s="11">
        <f t="shared" si="10"/>
        <v>1</v>
      </c>
      <c r="S16" s="11">
        <f t="shared" si="11"/>
        <v>0.95521896608495227</v>
      </c>
      <c r="T16" s="3">
        <f t="shared" si="12"/>
        <v>48</v>
      </c>
      <c r="U16" s="3">
        <f>SUM(U6:U15)</f>
        <v>15</v>
      </c>
      <c r="V16" s="3">
        <f>SUM(V6:V15)</f>
        <v>33</v>
      </c>
      <c r="W16" s="3">
        <f t="shared" si="13"/>
        <v>5205</v>
      </c>
      <c r="X16" s="3">
        <f>SUM(X6:X15)</f>
        <v>2228</v>
      </c>
      <c r="Y16" s="3">
        <f>SUM(Y6:Y15)</f>
        <v>2977</v>
      </c>
      <c r="Z16" s="11">
        <f t="shared" si="14"/>
        <v>0.95469552457813645</v>
      </c>
      <c r="AA16" s="11">
        <f t="shared" si="15"/>
        <v>0.92988313856427374</v>
      </c>
      <c r="AB16" s="11">
        <f t="shared" si="16"/>
        <v>0.97414921465968585</v>
      </c>
      <c r="AC16" s="3">
        <f>SUM(AC6:AC15)</f>
        <v>480</v>
      </c>
      <c r="AD16" s="3">
        <f>SUM(AD6:AD15)</f>
        <v>480</v>
      </c>
      <c r="AE16" s="11">
        <f t="shared" si="17"/>
        <v>1</v>
      </c>
      <c r="AF16" s="3">
        <f t="shared" si="18"/>
        <v>24</v>
      </c>
      <c r="AG16" s="3">
        <f>SUM(AG6:AG15)</f>
        <v>5</v>
      </c>
      <c r="AH16" s="3">
        <f>SUM(AH6:AH15)</f>
        <v>19</v>
      </c>
      <c r="AI16" s="3">
        <f>SUM(AI6:AI15)</f>
        <v>1</v>
      </c>
    </row>
    <row r="18" spans="2:17">
      <c r="B18" t="s">
        <v>21</v>
      </c>
      <c r="Q18" t="s">
        <v>22</v>
      </c>
    </row>
    <row r="21" spans="2:17">
      <c r="B21" t="s">
        <v>23</v>
      </c>
    </row>
    <row r="53" spans="1:5">
      <c r="A53" s="24" t="s">
        <v>0</v>
      </c>
      <c r="B53" t="s">
        <v>27</v>
      </c>
    </row>
    <row r="54" spans="1:5">
      <c r="A54" s="25"/>
      <c r="B54" s="38" t="s">
        <v>25</v>
      </c>
      <c r="C54" s="39" t="s">
        <v>26</v>
      </c>
      <c r="D54" s="39" t="s">
        <v>28</v>
      </c>
      <c r="E54" s="39" t="s">
        <v>30</v>
      </c>
    </row>
    <row r="55" spans="1:5">
      <c r="A55" s="26"/>
      <c r="B55" s="38"/>
      <c r="C55" s="39"/>
      <c r="D55" s="39"/>
      <c r="E55" s="39"/>
    </row>
    <row r="56" spans="1:5" ht="15.75">
      <c r="A56" s="2">
        <v>7</v>
      </c>
      <c r="B56" s="10">
        <f>Січень!S6</f>
        <v>0.98540145985401462</v>
      </c>
      <c r="C56" s="10">
        <f>Лютий!S6</f>
        <v>0.98540145985401462</v>
      </c>
      <c r="D56" s="10">
        <f t="shared" ref="D56:D66" si="19">S6</f>
        <v>1</v>
      </c>
      <c r="E56" s="10">
        <f>S6</f>
        <v>1</v>
      </c>
    </row>
    <row r="57" spans="1:5" ht="15.75">
      <c r="A57" s="2">
        <v>10</v>
      </c>
      <c r="B57" s="10">
        <f>Січень!S7</f>
        <v>0.98787878787878791</v>
      </c>
      <c r="C57" s="10">
        <f>Лютий!S7</f>
        <v>0.98787878787878791</v>
      </c>
      <c r="D57" s="10">
        <f t="shared" si="19"/>
        <v>0.98776758409785936</v>
      </c>
      <c r="E57" s="10">
        <f t="shared" ref="E57:E66" si="20">S7</f>
        <v>0.98776758409785936</v>
      </c>
    </row>
    <row r="58" spans="1:5" ht="15.75">
      <c r="A58" s="2">
        <v>12</v>
      </c>
      <c r="B58" s="10">
        <f>Січень!S8</f>
        <v>0.97535934291581106</v>
      </c>
      <c r="C58" s="10">
        <f>Лютий!S8</f>
        <v>0.95926680244399187</v>
      </c>
      <c r="D58" s="10">
        <f t="shared" si="19"/>
        <v>0.96714579055441474</v>
      </c>
      <c r="E58" s="10">
        <f t="shared" si="20"/>
        <v>0.96714579055441474</v>
      </c>
    </row>
    <row r="59" spans="1:5" ht="15.75">
      <c r="A59" s="2">
        <v>34</v>
      </c>
      <c r="B59" s="10">
        <f>Січень!S9</f>
        <v>0.94070080862533689</v>
      </c>
      <c r="C59" s="10">
        <f>Лютий!S9</f>
        <v>0.94339622641509435</v>
      </c>
      <c r="D59" s="10">
        <f t="shared" si="19"/>
        <v>0.95890410958904104</v>
      </c>
      <c r="E59" s="10">
        <f t="shared" si="20"/>
        <v>0.95890410958904104</v>
      </c>
    </row>
    <row r="60" spans="1:5" ht="15.75">
      <c r="A60" s="2">
        <v>35</v>
      </c>
      <c r="B60" s="10">
        <f>Січень!S10</f>
        <v>0.9889196675900277</v>
      </c>
      <c r="C60" s="10">
        <f>Лютий!S10</f>
        <v>0.98351648351648346</v>
      </c>
      <c r="D60" s="10">
        <f t="shared" si="19"/>
        <v>0.9916666666666667</v>
      </c>
      <c r="E60" s="10">
        <f t="shared" si="20"/>
        <v>0.9916666666666667</v>
      </c>
    </row>
    <row r="61" spans="1:5" ht="15.75">
      <c r="A61" s="2">
        <v>41</v>
      </c>
      <c r="B61" s="10">
        <f>Січень!S11</f>
        <v>0.89719626168224298</v>
      </c>
      <c r="C61" s="10">
        <f>Лютий!S11</f>
        <v>0.87155963302752293</v>
      </c>
      <c r="D61" s="10">
        <f t="shared" si="19"/>
        <v>0.89622641509433965</v>
      </c>
      <c r="E61" s="10">
        <f t="shared" si="20"/>
        <v>0.89622641509433965</v>
      </c>
    </row>
    <row r="62" spans="1:5" ht="15.75">
      <c r="A62" s="2">
        <v>48</v>
      </c>
      <c r="B62" s="10">
        <f>Січень!S12</f>
        <v>0.89915966386554624</v>
      </c>
      <c r="C62" s="10">
        <f>Лютий!S12</f>
        <v>0.89583333333333337</v>
      </c>
      <c r="D62" s="10">
        <f t="shared" si="19"/>
        <v>0.90416666666666667</v>
      </c>
      <c r="E62" s="10">
        <f t="shared" si="20"/>
        <v>0.90416666666666667</v>
      </c>
    </row>
    <row r="63" spans="1:5" ht="15.75">
      <c r="A63" s="2">
        <v>53</v>
      </c>
      <c r="B63" s="10">
        <f>Січень!S13</f>
        <v>0.9263157894736842</v>
      </c>
      <c r="C63" s="10">
        <f>Лютий!S13</f>
        <v>0.91916167664670656</v>
      </c>
      <c r="D63" s="10">
        <f t="shared" si="19"/>
        <v>0.92867981790591803</v>
      </c>
      <c r="E63" s="10">
        <f t="shared" si="20"/>
        <v>0.92867981790591803</v>
      </c>
    </row>
    <row r="64" spans="1:5" ht="15.75">
      <c r="A64" s="2">
        <v>66</v>
      </c>
      <c r="B64" s="10">
        <f>Січень!S14</f>
        <v>0.89956331877729256</v>
      </c>
      <c r="C64" s="10">
        <f>Лютий!S14</f>
        <v>0.93859649122807021</v>
      </c>
      <c r="D64" s="10">
        <f t="shared" si="19"/>
        <v>0.93886462882096067</v>
      </c>
      <c r="E64" s="10">
        <f t="shared" si="20"/>
        <v>0.93886462882096067</v>
      </c>
    </row>
    <row r="65" spans="1:5" ht="15.75">
      <c r="A65" s="2">
        <v>120</v>
      </c>
      <c r="B65" s="10">
        <f>Січень!S15</f>
        <v>0.98484848484848486</v>
      </c>
      <c r="C65" s="10">
        <f>Лютий!S15</f>
        <v>0.98449612403100772</v>
      </c>
      <c r="D65" s="10">
        <f t="shared" si="19"/>
        <v>0.97637795275590555</v>
      </c>
      <c r="E65" s="10">
        <f t="shared" si="20"/>
        <v>0.97637795275590555</v>
      </c>
    </row>
    <row r="66" spans="1:5" ht="15.75">
      <c r="A66" s="2" t="s">
        <v>24</v>
      </c>
      <c r="B66" s="10">
        <f>Січень!S16</f>
        <v>0.94995093228655547</v>
      </c>
      <c r="C66" s="10">
        <f>Лютий!S16</f>
        <v>0.94717965438539287</v>
      </c>
      <c r="D66" s="10">
        <f t="shared" si="19"/>
        <v>0.95521896608495227</v>
      </c>
      <c r="E66" s="10">
        <f t="shared" si="20"/>
        <v>0.95521896608495227</v>
      </c>
    </row>
  </sheetData>
  <mergeCells count="42">
    <mergeCell ref="E3:G3"/>
    <mergeCell ref="B3:D3"/>
    <mergeCell ref="F4:G4"/>
    <mergeCell ref="Z3:AB3"/>
    <mergeCell ref="O4:P4"/>
    <mergeCell ref="T4:T5"/>
    <mergeCell ref="A3:A5"/>
    <mergeCell ref="E4:E5"/>
    <mergeCell ref="I4:J4"/>
    <mergeCell ref="H3:J3"/>
    <mergeCell ref="K3:M3"/>
    <mergeCell ref="A53:A55"/>
    <mergeCell ref="B54:B55"/>
    <mergeCell ref="B4:B5"/>
    <mergeCell ref="C54:C55"/>
    <mergeCell ref="E54:E55"/>
    <mergeCell ref="D54:D55"/>
    <mergeCell ref="C4:D4"/>
    <mergeCell ref="H4:H5"/>
    <mergeCell ref="AC4:AC5"/>
    <mergeCell ref="AC3:AE3"/>
    <mergeCell ref="AE4:AE5"/>
    <mergeCell ref="U4:V4"/>
    <mergeCell ref="W3:Y3"/>
    <mergeCell ref="R4:S4"/>
    <mergeCell ref="AA4:AB4"/>
    <mergeCell ref="AI3:AI5"/>
    <mergeCell ref="D2:P2"/>
    <mergeCell ref="Q4:Q5"/>
    <mergeCell ref="T3:V3"/>
    <mergeCell ref="N3:P3"/>
    <mergeCell ref="N4:N5"/>
    <mergeCell ref="K4:K5"/>
    <mergeCell ref="X4:Y4"/>
    <mergeCell ref="Z4:Z5"/>
    <mergeCell ref="Q3:S3"/>
    <mergeCell ref="AF3:AH3"/>
    <mergeCell ref="AG4:AH4"/>
    <mergeCell ref="AF4:AF5"/>
    <mergeCell ref="L4:M4"/>
    <mergeCell ref="W4:W5"/>
    <mergeCell ref="AD4:AD5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6"/>
  <sheetViews>
    <sheetView zoomScale="70" zoomScaleNormal="70" workbookViewId="0">
      <selection activeCell="AG11" sqref="AG11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5.71093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23" t="s">
        <v>47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27" t="s">
        <v>48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32.1" customHeight="1">
      <c r="A6" s="2">
        <v>7</v>
      </c>
      <c r="B6" s="3">
        <f t="shared" ref="B6:B16" si="0">C6+D6</f>
        <v>235</v>
      </c>
      <c r="C6" s="1">
        <v>99</v>
      </c>
      <c r="D6" s="1">
        <v>136</v>
      </c>
      <c r="E6" s="3">
        <f t="shared" ref="E6:E16" si="1">F6+G6</f>
        <v>235</v>
      </c>
      <c r="F6" s="3">
        <f t="shared" ref="F6:F16" si="2">C6-AG6-AI6</f>
        <v>99</v>
      </c>
      <c r="G6" s="3">
        <f t="shared" ref="G6:G16" si="3">D6-AH6</f>
        <v>136</v>
      </c>
      <c r="H6" s="3">
        <f t="shared" ref="H6:H16" si="4">I6+J6</f>
        <v>235</v>
      </c>
      <c r="I6" s="1">
        <v>99</v>
      </c>
      <c r="J6" s="1">
        <v>136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233</v>
      </c>
      <c r="O6" s="1">
        <v>99</v>
      </c>
      <c r="P6" s="1">
        <v>134</v>
      </c>
      <c r="Q6" s="11">
        <f t="shared" ref="Q6:Q16" si="9">N6/E6</f>
        <v>0.99148936170212765</v>
      </c>
      <c r="R6" s="11">
        <f t="shared" ref="R6:R16" si="10">O6/F6</f>
        <v>1</v>
      </c>
      <c r="S6" s="11">
        <f t="shared" ref="S6:S16" si="11">P6/G6</f>
        <v>0.98529411764705888</v>
      </c>
      <c r="T6" s="3">
        <f t="shared" ref="T6:T16" si="12">U6+V6</f>
        <v>8</v>
      </c>
      <c r="U6" s="1">
        <v>3</v>
      </c>
      <c r="V6" s="1">
        <v>5</v>
      </c>
      <c r="W6" s="3">
        <f t="shared" ref="W6:W15" si="13">X6+Y6</f>
        <v>234</v>
      </c>
      <c r="X6" s="1">
        <v>98</v>
      </c>
      <c r="Y6" s="1">
        <v>136</v>
      </c>
      <c r="Z6" s="11">
        <f t="shared" ref="Z6:Z16" si="14">W6/B6</f>
        <v>0.99574468085106382</v>
      </c>
      <c r="AA6" s="11">
        <f t="shared" ref="AA6:AA16" si="15">X6/C6</f>
        <v>0.98989898989898994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0</v>
      </c>
      <c r="AG6" s="1">
        <v>0</v>
      </c>
      <c r="AH6" s="1">
        <v>0</v>
      </c>
      <c r="AI6" s="1">
        <v>0</v>
      </c>
    </row>
    <row r="7" spans="1:35" ht="32.1" customHeight="1">
      <c r="A7" s="2">
        <v>10</v>
      </c>
      <c r="B7" s="3">
        <f t="shared" si="0"/>
        <v>522</v>
      </c>
      <c r="C7" s="1">
        <v>194</v>
      </c>
      <c r="D7" s="1">
        <v>328</v>
      </c>
      <c r="E7" s="3">
        <f t="shared" si="1"/>
        <v>519</v>
      </c>
      <c r="F7" s="3">
        <f t="shared" si="2"/>
        <v>192</v>
      </c>
      <c r="G7" s="3">
        <f t="shared" si="3"/>
        <v>327</v>
      </c>
      <c r="H7" s="3">
        <f t="shared" si="4"/>
        <v>517</v>
      </c>
      <c r="I7" s="1">
        <v>192</v>
      </c>
      <c r="J7" s="1">
        <v>325</v>
      </c>
      <c r="K7" s="11">
        <f t="shared" si="5"/>
        <v>0.9961464354527938</v>
      </c>
      <c r="L7" s="11">
        <f t="shared" si="6"/>
        <v>1</v>
      </c>
      <c r="M7" s="11">
        <f t="shared" si="7"/>
        <v>0.99388379204892963</v>
      </c>
      <c r="N7" s="3">
        <f t="shared" si="8"/>
        <v>517</v>
      </c>
      <c r="O7" s="1">
        <v>192</v>
      </c>
      <c r="P7" s="1">
        <v>325</v>
      </c>
      <c r="Q7" s="11">
        <f t="shared" si="9"/>
        <v>0.9961464354527938</v>
      </c>
      <c r="R7" s="11">
        <f t="shared" si="10"/>
        <v>1</v>
      </c>
      <c r="S7" s="11">
        <f t="shared" si="11"/>
        <v>0.99388379204892963</v>
      </c>
      <c r="T7" s="3">
        <f t="shared" si="12"/>
        <v>4</v>
      </c>
      <c r="U7" s="1">
        <v>0</v>
      </c>
      <c r="V7" s="1">
        <v>4</v>
      </c>
      <c r="W7" s="3">
        <f t="shared" si="13"/>
        <v>517</v>
      </c>
      <c r="X7" s="1">
        <v>192</v>
      </c>
      <c r="Y7" s="1">
        <v>325</v>
      </c>
      <c r="Z7" s="11">
        <f t="shared" si="14"/>
        <v>0.99042145593869735</v>
      </c>
      <c r="AA7" s="11">
        <f t="shared" si="15"/>
        <v>0.98969072164948457</v>
      </c>
      <c r="AB7" s="11">
        <f t="shared" si="16"/>
        <v>0.99085365853658536</v>
      </c>
      <c r="AC7" s="1">
        <v>30</v>
      </c>
      <c r="AD7" s="1">
        <v>30</v>
      </c>
      <c r="AE7" s="11">
        <f t="shared" si="17"/>
        <v>1</v>
      </c>
      <c r="AF7" s="3">
        <f t="shared" si="18"/>
        <v>3</v>
      </c>
      <c r="AG7" s="1">
        <v>2</v>
      </c>
      <c r="AH7" s="1">
        <v>1</v>
      </c>
      <c r="AI7" s="1">
        <v>0</v>
      </c>
    </row>
    <row r="8" spans="1:35" ht="32.1" customHeight="1">
      <c r="A8" s="2">
        <v>12</v>
      </c>
      <c r="B8" s="3">
        <f t="shared" si="0"/>
        <v>828</v>
      </c>
      <c r="C8" s="1">
        <v>337</v>
      </c>
      <c r="D8" s="1">
        <v>491</v>
      </c>
      <c r="E8" s="3">
        <f t="shared" si="1"/>
        <v>822</v>
      </c>
      <c r="F8" s="3">
        <f t="shared" si="2"/>
        <v>335</v>
      </c>
      <c r="G8" s="3">
        <f t="shared" si="3"/>
        <v>487</v>
      </c>
      <c r="H8" s="3">
        <f t="shared" si="4"/>
        <v>818</v>
      </c>
      <c r="I8" s="1">
        <v>335</v>
      </c>
      <c r="J8" s="1">
        <v>483</v>
      </c>
      <c r="K8" s="11">
        <f t="shared" si="5"/>
        <v>0.99513381995133821</v>
      </c>
      <c r="L8" s="11">
        <f t="shared" si="6"/>
        <v>1</v>
      </c>
      <c r="M8" s="11">
        <f t="shared" si="7"/>
        <v>0.99178644763860369</v>
      </c>
      <c r="N8" s="3">
        <f t="shared" si="8"/>
        <v>806</v>
      </c>
      <c r="O8" s="1">
        <v>335</v>
      </c>
      <c r="P8" s="1">
        <v>471</v>
      </c>
      <c r="Q8" s="11">
        <f t="shared" si="9"/>
        <v>0.98053527980535282</v>
      </c>
      <c r="R8" s="11">
        <f t="shared" si="10"/>
        <v>1</v>
      </c>
      <c r="S8" s="11">
        <f t="shared" si="11"/>
        <v>0.96714579055441474</v>
      </c>
      <c r="T8" s="3">
        <f t="shared" si="12"/>
        <v>9</v>
      </c>
      <c r="U8" s="1">
        <v>3</v>
      </c>
      <c r="V8" s="1">
        <v>6</v>
      </c>
      <c r="W8" s="3">
        <f t="shared" si="13"/>
        <v>784</v>
      </c>
      <c r="X8" s="1">
        <v>307</v>
      </c>
      <c r="Y8" s="1">
        <v>477</v>
      </c>
      <c r="Z8" s="11">
        <f t="shared" si="14"/>
        <v>0.9468599033816425</v>
      </c>
      <c r="AA8" s="11">
        <f t="shared" si="15"/>
        <v>0.91097922848664692</v>
      </c>
      <c r="AB8" s="11">
        <f t="shared" si="16"/>
        <v>0.97148676171079429</v>
      </c>
      <c r="AC8" s="1">
        <v>60</v>
      </c>
      <c r="AD8" s="1">
        <v>60</v>
      </c>
      <c r="AE8" s="11">
        <f t="shared" si="17"/>
        <v>1</v>
      </c>
      <c r="AF8" s="3">
        <f t="shared" si="18"/>
        <v>6</v>
      </c>
      <c r="AG8" s="1">
        <v>2</v>
      </c>
      <c r="AH8" s="1">
        <v>4</v>
      </c>
      <c r="AI8" s="1">
        <v>0</v>
      </c>
    </row>
    <row r="9" spans="1:35" ht="32.1" customHeight="1">
      <c r="A9" s="2">
        <v>34</v>
      </c>
      <c r="B9" s="3">
        <f t="shared" si="0"/>
        <v>690</v>
      </c>
      <c r="C9" s="1">
        <v>326</v>
      </c>
      <c r="D9" s="1">
        <v>364</v>
      </c>
      <c r="E9" s="3">
        <f t="shared" si="1"/>
        <v>690</v>
      </c>
      <c r="F9" s="3">
        <f t="shared" si="2"/>
        <v>326</v>
      </c>
      <c r="G9" s="3">
        <f t="shared" si="3"/>
        <v>364</v>
      </c>
      <c r="H9" s="3">
        <f t="shared" si="4"/>
        <v>688</v>
      </c>
      <c r="I9" s="1">
        <v>326</v>
      </c>
      <c r="J9" s="1">
        <v>362</v>
      </c>
      <c r="K9" s="11">
        <f t="shared" si="5"/>
        <v>0.99710144927536237</v>
      </c>
      <c r="L9" s="11">
        <f t="shared" si="6"/>
        <v>1</v>
      </c>
      <c r="M9" s="11">
        <f t="shared" si="7"/>
        <v>0.99450549450549453</v>
      </c>
      <c r="N9" s="3">
        <f t="shared" si="8"/>
        <v>686</v>
      </c>
      <c r="O9" s="1">
        <v>326</v>
      </c>
      <c r="P9" s="1">
        <v>360</v>
      </c>
      <c r="Q9" s="11">
        <f t="shared" si="9"/>
        <v>0.99420289855072463</v>
      </c>
      <c r="R9" s="11">
        <f t="shared" si="10"/>
        <v>1</v>
      </c>
      <c r="S9" s="11">
        <f t="shared" si="11"/>
        <v>0.98901098901098905</v>
      </c>
      <c r="T9" s="3">
        <f t="shared" si="12"/>
        <v>2</v>
      </c>
      <c r="U9" s="1">
        <v>0</v>
      </c>
      <c r="V9" s="1">
        <v>2</v>
      </c>
      <c r="W9" s="3">
        <f t="shared" si="13"/>
        <v>680</v>
      </c>
      <c r="X9" s="1">
        <v>320</v>
      </c>
      <c r="Y9" s="1">
        <v>360</v>
      </c>
      <c r="Z9" s="11">
        <f t="shared" si="14"/>
        <v>0.98550724637681164</v>
      </c>
      <c r="AA9" s="11">
        <f t="shared" si="15"/>
        <v>0.98159509202453987</v>
      </c>
      <c r="AB9" s="11">
        <f t="shared" si="16"/>
        <v>0.98901098901098905</v>
      </c>
      <c r="AC9" s="1">
        <v>95</v>
      </c>
      <c r="AD9" s="1">
        <v>95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32.1" customHeight="1">
      <c r="A10" s="2">
        <v>35</v>
      </c>
      <c r="B10" s="3">
        <f t="shared" si="0"/>
        <v>596</v>
      </c>
      <c r="C10" s="1">
        <v>233</v>
      </c>
      <c r="D10" s="1">
        <v>363</v>
      </c>
      <c r="E10" s="3">
        <f t="shared" si="1"/>
        <v>593</v>
      </c>
      <c r="F10" s="3">
        <f t="shared" si="2"/>
        <v>233</v>
      </c>
      <c r="G10" s="3">
        <f t="shared" si="3"/>
        <v>360</v>
      </c>
      <c r="H10" s="3">
        <f t="shared" si="4"/>
        <v>593</v>
      </c>
      <c r="I10" s="1">
        <v>233</v>
      </c>
      <c r="J10" s="1">
        <v>360</v>
      </c>
      <c r="K10" s="11">
        <f t="shared" si="5"/>
        <v>1</v>
      </c>
      <c r="L10" s="11">
        <f t="shared" si="6"/>
        <v>1</v>
      </c>
      <c r="M10" s="11">
        <f t="shared" si="7"/>
        <v>1</v>
      </c>
      <c r="N10" s="3">
        <f t="shared" si="8"/>
        <v>593</v>
      </c>
      <c r="O10" s="1">
        <v>233</v>
      </c>
      <c r="P10" s="1">
        <v>360</v>
      </c>
      <c r="Q10" s="11">
        <f t="shared" si="9"/>
        <v>1</v>
      </c>
      <c r="R10" s="11">
        <f t="shared" si="10"/>
        <v>1</v>
      </c>
      <c r="S10" s="11">
        <f t="shared" si="11"/>
        <v>1</v>
      </c>
      <c r="T10" s="3">
        <f t="shared" si="12"/>
        <v>8</v>
      </c>
      <c r="U10" s="1">
        <v>3</v>
      </c>
      <c r="V10" s="1">
        <v>5</v>
      </c>
      <c r="W10" s="3">
        <f t="shared" si="13"/>
        <v>593</v>
      </c>
      <c r="X10" s="1">
        <v>233</v>
      </c>
      <c r="Y10" s="1">
        <v>360</v>
      </c>
      <c r="Z10" s="11">
        <f t="shared" si="14"/>
        <v>0.99496644295302017</v>
      </c>
      <c r="AA10" s="11">
        <f t="shared" si="15"/>
        <v>1</v>
      </c>
      <c r="AB10" s="11">
        <f t="shared" si="16"/>
        <v>0.99173553719008267</v>
      </c>
      <c r="AC10" s="1">
        <v>30</v>
      </c>
      <c r="AD10" s="1">
        <v>30</v>
      </c>
      <c r="AE10" s="11">
        <f t="shared" si="17"/>
        <v>1</v>
      </c>
      <c r="AF10" s="3">
        <f t="shared" si="18"/>
        <v>3</v>
      </c>
      <c r="AG10" s="1">
        <v>0</v>
      </c>
      <c r="AH10" s="1">
        <v>3</v>
      </c>
      <c r="AI10" s="1">
        <v>0</v>
      </c>
    </row>
    <row r="11" spans="1:35" ht="32.1" customHeight="1">
      <c r="A11" s="2">
        <v>41</v>
      </c>
      <c r="B11" s="3">
        <f t="shared" si="0"/>
        <v>180</v>
      </c>
      <c r="C11" s="1">
        <v>70</v>
      </c>
      <c r="D11" s="1">
        <v>110</v>
      </c>
      <c r="E11" s="3">
        <f t="shared" si="1"/>
        <v>176</v>
      </c>
      <c r="F11" s="3">
        <f t="shared" si="2"/>
        <v>70</v>
      </c>
      <c r="G11" s="3">
        <f t="shared" si="3"/>
        <v>106</v>
      </c>
      <c r="H11" s="3">
        <f t="shared" si="4"/>
        <v>170</v>
      </c>
      <c r="I11" s="1">
        <v>70</v>
      </c>
      <c r="J11" s="1">
        <v>100</v>
      </c>
      <c r="K11" s="11">
        <f t="shared" si="5"/>
        <v>0.96590909090909094</v>
      </c>
      <c r="L11" s="11">
        <f t="shared" si="6"/>
        <v>1</v>
      </c>
      <c r="M11" s="11">
        <f t="shared" si="7"/>
        <v>0.94339622641509435</v>
      </c>
      <c r="N11" s="3">
        <f t="shared" si="8"/>
        <v>163</v>
      </c>
      <c r="O11" s="1">
        <v>70</v>
      </c>
      <c r="P11" s="1">
        <v>93</v>
      </c>
      <c r="Q11" s="11">
        <f t="shared" si="9"/>
        <v>0.92613636363636365</v>
      </c>
      <c r="R11" s="11">
        <f t="shared" si="10"/>
        <v>1</v>
      </c>
      <c r="S11" s="11">
        <f t="shared" si="11"/>
        <v>0.87735849056603776</v>
      </c>
      <c r="T11" s="3">
        <f t="shared" si="12"/>
        <v>2</v>
      </c>
      <c r="U11" s="1">
        <v>1</v>
      </c>
      <c r="V11" s="1">
        <v>1</v>
      </c>
      <c r="W11" s="3">
        <f t="shared" si="13"/>
        <v>170</v>
      </c>
      <c r="X11" s="1">
        <v>70</v>
      </c>
      <c r="Y11" s="1">
        <v>100</v>
      </c>
      <c r="Z11" s="11">
        <f t="shared" si="14"/>
        <v>0.94444444444444442</v>
      </c>
      <c r="AA11" s="11">
        <f t="shared" si="15"/>
        <v>1</v>
      </c>
      <c r="AB11" s="11">
        <f t="shared" si="16"/>
        <v>0.90909090909090906</v>
      </c>
      <c r="AC11" s="1">
        <v>30</v>
      </c>
      <c r="AD11" s="1">
        <v>30</v>
      </c>
      <c r="AE11" s="11">
        <f t="shared" si="17"/>
        <v>1</v>
      </c>
      <c r="AF11" s="3">
        <f t="shared" si="18"/>
        <v>4</v>
      </c>
      <c r="AG11" s="1">
        <v>0</v>
      </c>
      <c r="AH11" s="1">
        <v>4</v>
      </c>
      <c r="AI11" s="1">
        <v>0</v>
      </c>
    </row>
    <row r="12" spans="1:35" ht="32.1" customHeight="1">
      <c r="A12" s="2">
        <v>48</v>
      </c>
      <c r="B12" s="3">
        <f t="shared" si="0"/>
        <v>453</v>
      </c>
      <c r="C12" s="1">
        <v>213</v>
      </c>
      <c r="D12" s="1">
        <v>240</v>
      </c>
      <c r="E12" s="3">
        <f t="shared" si="1"/>
        <v>449</v>
      </c>
      <c r="F12" s="3">
        <f t="shared" si="2"/>
        <v>210</v>
      </c>
      <c r="G12" s="3">
        <f t="shared" si="3"/>
        <v>239</v>
      </c>
      <c r="H12" s="3">
        <f t="shared" si="4"/>
        <v>449</v>
      </c>
      <c r="I12" s="1">
        <v>210</v>
      </c>
      <c r="J12" s="1">
        <v>239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427</v>
      </c>
      <c r="O12" s="1">
        <v>210</v>
      </c>
      <c r="P12" s="1">
        <v>217</v>
      </c>
      <c r="Q12" s="11">
        <f t="shared" si="9"/>
        <v>0.95100222717149219</v>
      </c>
      <c r="R12" s="11">
        <f t="shared" si="10"/>
        <v>1</v>
      </c>
      <c r="S12" s="11">
        <f t="shared" si="11"/>
        <v>0.90794979079497906</v>
      </c>
      <c r="T12" s="3">
        <f t="shared" si="12"/>
        <v>1</v>
      </c>
      <c r="U12" s="1">
        <v>0</v>
      </c>
      <c r="V12" s="1">
        <v>1</v>
      </c>
      <c r="W12" s="3">
        <f t="shared" si="13"/>
        <v>417</v>
      </c>
      <c r="X12" s="1">
        <v>190</v>
      </c>
      <c r="Y12" s="1">
        <v>227</v>
      </c>
      <c r="Z12" s="11">
        <f t="shared" si="14"/>
        <v>0.92052980132450335</v>
      </c>
      <c r="AA12" s="11">
        <f t="shared" si="15"/>
        <v>0.892018779342723</v>
      </c>
      <c r="AB12" s="11">
        <f t="shared" si="16"/>
        <v>0.9458333333333333</v>
      </c>
      <c r="AC12" s="1">
        <v>30</v>
      </c>
      <c r="AD12" s="1">
        <v>30</v>
      </c>
      <c r="AE12" s="11">
        <f t="shared" si="17"/>
        <v>1</v>
      </c>
      <c r="AF12" s="3">
        <f t="shared" si="18"/>
        <v>3</v>
      </c>
      <c r="AG12" s="1">
        <v>2</v>
      </c>
      <c r="AH12" s="1">
        <v>1</v>
      </c>
      <c r="AI12" s="1">
        <v>1</v>
      </c>
    </row>
    <row r="13" spans="1:35" ht="32.1" customHeight="1">
      <c r="A13" s="2">
        <v>53</v>
      </c>
      <c r="B13" s="3">
        <f t="shared" si="0"/>
        <v>1244</v>
      </c>
      <c r="C13" s="1">
        <v>581</v>
      </c>
      <c r="D13" s="1">
        <v>663</v>
      </c>
      <c r="E13" s="3">
        <f t="shared" si="1"/>
        <v>1238</v>
      </c>
      <c r="F13" s="3">
        <f t="shared" si="2"/>
        <v>581</v>
      </c>
      <c r="G13" s="3">
        <f t="shared" si="3"/>
        <v>657</v>
      </c>
      <c r="H13" s="3">
        <f t="shared" si="4"/>
        <v>1220</v>
      </c>
      <c r="I13" s="1">
        <v>581</v>
      </c>
      <c r="J13" s="1">
        <v>639</v>
      </c>
      <c r="K13" s="11">
        <f t="shared" si="5"/>
        <v>0.98546042003231016</v>
      </c>
      <c r="L13" s="11">
        <f t="shared" si="6"/>
        <v>1</v>
      </c>
      <c r="M13" s="11">
        <f t="shared" si="7"/>
        <v>0.9726027397260274</v>
      </c>
      <c r="N13" s="3">
        <f t="shared" si="8"/>
        <v>1192</v>
      </c>
      <c r="O13" s="1">
        <v>581</v>
      </c>
      <c r="P13" s="1">
        <v>611</v>
      </c>
      <c r="Q13" s="11">
        <f t="shared" si="9"/>
        <v>0.96284329563812598</v>
      </c>
      <c r="R13" s="11">
        <f t="shared" si="10"/>
        <v>1</v>
      </c>
      <c r="S13" s="11">
        <f t="shared" si="11"/>
        <v>0.9299847792998478</v>
      </c>
      <c r="T13" s="3">
        <f t="shared" si="12"/>
        <v>4</v>
      </c>
      <c r="U13" s="1">
        <v>1</v>
      </c>
      <c r="V13" s="1">
        <v>3</v>
      </c>
      <c r="W13" s="3">
        <f t="shared" si="13"/>
        <v>1152</v>
      </c>
      <c r="X13" s="1">
        <v>507</v>
      </c>
      <c r="Y13" s="1">
        <v>645</v>
      </c>
      <c r="Z13" s="11">
        <f t="shared" si="14"/>
        <v>0.92604501607717038</v>
      </c>
      <c r="AA13" s="11">
        <f t="shared" si="15"/>
        <v>0.87263339070567991</v>
      </c>
      <c r="AB13" s="11">
        <f t="shared" si="16"/>
        <v>0.97285067873303166</v>
      </c>
      <c r="AC13" s="1">
        <v>90</v>
      </c>
      <c r="AD13" s="1">
        <v>90</v>
      </c>
      <c r="AE13" s="11">
        <f t="shared" si="17"/>
        <v>1</v>
      </c>
      <c r="AF13" s="3">
        <f t="shared" si="18"/>
        <v>6</v>
      </c>
      <c r="AG13" s="1">
        <v>0</v>
      </c>
      <c r="AH13" s="1">
        <v>6</v>
      </c>
      <c r="AI13" s="1">
        <v>0</v>
      </c>
    </row>
    <row r="14" spans="1:35" ht="32.1" customHeight="1">
      <c r="A14" s="2">
        <v>66</v>
      </c>
      <c r="B14" s="3">
        <f t="shared" si="0"/>
        <v>432</v>
      </c>
      <c r="C14" s="1">
        <v>203</v>
      </c>
      <c r="D14" s="1">
        <v>229</v>
      </c>
      <c r="E14" s="3">
        <f t="shared" si="1"/>
        <v>432</v>
      </c>
      <c r="F14" s="3">
        <f t="shared" si="2"/>
        <v>203</v>
      </c>
      <c r="G14" s="3">
        <f t="shared" si="3"/>
        <v>229</v>
      </c>
      <c r="H14" s="3">
        <f t="shared" si="4"/>
        <v>428</v>
      </c>
      <c r="I14" s="1">
        <v>203</v>
      </c>
      <c r="J14" s="1">
        <v>225</v>
      </c>
      <c r="K14" s="11">
        <f t="shared" si="5"/>
        <v>0.9907407407407407</v>
      </c>
      <c r="L14" s="11">
        <f t="shared" si="6"/>
        <v>1</v>
      </c>
      <c r="M14" s="11">
        <f t="shared" si="7"/>
        <v>0.98253275109170302</v>
      </c>
      <c r="N14" s="3">
        <f t="shared" si="8"/>
        <v>418</v>
      </c>
      <c r="O14" s="1">
        <v>203</v>
      </c>
      <c r="P14" s="1">
        <v>215</v>
      </c>
      <c r="Q14" s="11">
        <f t="shared" si="9"/>
        <v>0.96759259259259256</v>
      </c>
      <c r="R14" s="11">
        <f t="shared" si="10"/>
        <v>1</v>
      </c>
      <c r="S14" s="11">
        <f t="shared" si="11"/>
        <v>0.93886462882096067</v>
      </c>
      <c r="T14" s="3">
        <f t="shared" si="12"/>
        <v>5</v>
      </c>
      <c r="U14" s="1">
        <v>2</v>
      </c>
      <c r="V14" s="1">
        <v>3</v>
      </c>
      <c r="W14" s="3">
        <f t="shared" si="13"/>
        <v>428</v>
      </c>
      <c r="X14" s="1">
        <v>203</v>
      </c>
      <c r="Y14" s="1">
        <v>225</v>
      </c>
      <c r="Z14" s="11">
        <f t="shared" si="14"/>
        <v>0.9907407407407407</v>
      </c>
      <c r="AA14" s="11">
        <f t="shared" si="15"/>
        <v>1</v>
      </c>
      <c r="AB14" s="11">
        <f t="shared" si="16"/>
        <v>0.98253275109170302</v>
      </c>
      <c r="AC14" s="1">
        <v>30</v>
      </c>
      <c r="AD14" s="1">
        <v>30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32.1" customHeight="1">
      <c r="A15" s="2">
        <v>120</v>
      </c>
      <c r="B15" s="3">
        <f t="shared" si="0"/>
        <v>264</v>
      </c>
      <c r="C15" s="1">
        <v>136</v>
      </c>
      <c r="D15" s="1">
        <v>128</v>
      </c>
      <c r="E15" s="3">
        <f t="shared" si="1"/>
        <v>264</v>
      </c>
      <c r="F15" s="3">
        <f t="shared" si="2"/>
        <v>136</v>
      </c>
      <c r="G15" s="3">
        <f t="shared" si="3"/>
        <v>128</v>
      </c>
      <c r="H15" s="3">
        <f t="shared" si="4"/>
        <v>264</v>
      </c>
      <c r="I15" s="1">
        <v>136</v>
      </c>
      <c r="J15" s="1">
        <v>128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259</v>
      </c>
      <c r="O15" s="1">
        <v>136</v>
      </c>
      <c r="P15" s="1">
        <v>123</v>
      </c>
      <c r="Q15" s="11">
        <f t="shared" si="9"/>
        <v>0.98106060606060608</v>
      </c>
      <c r="R15" s="11">
        <f t="shared" si="10"/>
        <v>1</v>
      </c>
      <c r="S15" s="11">
        <f t="shared" si="11"/>
        <v>0.9609375</v>
      </c>
      <c r="T15" s="3">
        <f t="shared" si="12"/>
        <v>2</v>
      </c>
      <c r="U15" s="1">
        <v>1</v>
      </c>
      <c r="V15" s="1">
        <v>1</v>
      </c>
      <c r="W15" s="3">
        <f t="shared" si="13"/>
        <v>230</v>
      </c>
      <c r="X15" s="1">
        <v>107</v>
      </c>
      <c r="Y15" s="1">
        <v>123</v>
      </c>
      <c r="Z15" s="11">
        <f t="shared" si="14"/>
        <v>0.87121212121212122</v>
      </c>
      <c r="AA15" s="11">
        <f t="shared" si="15"/>
        <v>0.78676470588235292</v>
      </c>
      <c r="AB15" s="11">
        <f t="shared" si="16"/>
        <v>0.9609375</v>
      </c>
      <c r="AC15" s="1">
        <v>60</v>
      </c>
      <c r="AD15" s="1">
        <v>60</v>
      </c>
      <c r="AE15" s="11">
        <f t="shared" si="17"/>
        <v>1</v>
      </c>
      <c r="AF15" s="3">
        <f t="shared" si="18"/>
        <v>0</v>
      </c>
      <c r="AG15" s="1">
        <v>0</v>
      </c>
      <c r="AH15" s="1">
        <v>0</v>
      </c>
      <c r="AI15" s="1">
        <v>0</v>
      </c>
    </row>
    <row r="16" spans="1:35" ht="32.1" customHeight="1">
      <c r="A16" s="2" t="s">
        <v>24</v>
      </c>
      <c r="B16" s="3">
        <f t="shared" si="0"/>
        <v>5444</v>
      </c>
      <c r="C16" s="3">
        <f>SUM(C6:C15)</f>
        <v>2392</v>
      </c>
      <c r="D16" s="3">
        <f>SUM(D6:D15)</f>
        <v>3052</v>
      </c>
      <c r="E16" s="3">
        <f t="shared" si="1"/>
        <v>5418</v>
      </c>
      <c r="F16" s="3">
        <f t="shared" si="2"/>
        <v>2385</v>
      </c>
      <c r="G16" s="3">
        <f t="shared" si="3"/>
        <v>3033</v>
      </c>
      <c r="H16" s="3">
        <f t="shared" si="4"/>
        <v>5382</v>
      </c>
      <c r="I16" s="3">
        <f>SUM(I6:I15)</f>
        <v>2385</v>
      </c>
      <c r="J16" s="3">
        <f>SUM(J6:J15)</f>
        <v>2997</v>
      </c>
      <c r="K16" s="11">
        <f t="shared" si="5"/>
        <v>0.99335548172757471</v>
      </c>
      <c r="L16" s="11">
        <f t="shared" si="6"/>
        <v>1</v>
      </c>
      <c r="M16" s="11">
        <f t="shared" si="7"/>
        <v>0.98813056379821962</v>
      </c>
      <c r="N16" s="3">
        <f t="shared" si="8"/>
        <v>5294</v>
      </c>
      <c r="O16" s="3">
        <f>SUM(O6:O15)</f>
        <v>2385</v>
      </c>
      <c r="P16" s="3">
        <f>SUM(P6:P15)</f>
        <v>2909</v>
      </c>
      <c r="Q16" s="11">
        <f t="shared" si="9"/>
        <v>0.97711332595053524</v>
      </c>
      <c r="R16" s="11">
        <f t="shared" si="10"/>
        <v>1</v>
      </c>
      <c r="S16" s="11">
        <f t="shared" si="11"/>
        <v>0.95911638641608965</v>
      </c>
      <c r="T16" s="3">
        <f t="shared" si="12"/>
        <v>45</v>
      </c>
      <c r="U16" s="3">
        <f>SUM(U6:U15)</f>
        <v>14</v>
      </c>
      <c r="V16" s="3">
        <f>SUM(V6:V15)</f>
        <v>31</v>
      </c>
      <c r="W16" s="3">
        <f>X16+Y16</f>
        <v>5205</v>
      </c>
      <c r="X16" s="3">
        <f>SUM(X6:X15)</f>
        <v>2227</v>
      </c>
      <c r="Y16" s="3">
        <f>SUM(Y6:Y15)</f>
        <v>2978</v>
      </c>
      <c r="Z16" s="11">
        <f t="shared" si="14"/>
        <v>0.95609845701689933</v>
      </c>
      <c r="AA16" s="11">
        <f t="shared" si="15"/>
        <v>0.93102006688963213</v>
      </c>
      <c r="AB16" s="11">
        <f t="shared" si="16"/>
        <v>0.97575360419397117</v>
      </c>
      <c r="AC16" s="3">
        <f>SUM(AC6:AC15)</f>
        <v>485</v>
      </c>
      <c r="AD16" s="3">
        <f>SUM(AD6:AD15)</f>
        <v>485</v>
      </c>
      <c r="AE16" s="11">
        <f t="shared" si="17"/>
        <v>1</v>
      </c>
      <c r="AF16" s="3">
        <f t="shared" si="18"/>
        <v>25</v>
      </c>
      <c r="AG16" s="3">
        <f>SUM(AG6:AG15)</f>
        <v>6</v>
      </c>
      <c r="AH16" s="3">
        <f>SUM(AH6:AH15)</f>
        <v>19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23</v>
      </c>
    </row>
    <row r="53" spans="1:6">
      <c r="A53" s="24" t="s">
        <v>0</v>
      </c>
      <c r="B53" t="s">
        <v>27</v>
      </c>
    </row>
    <row r="54" spans="1:6">
      <c r="A54" s="25"/>
      <c r="B54" s="38" t="s">
        <v>25</v>
      </c>
      <c r="C54" s="39" t="s">
        <v>26</v>
      </c>
      <c r="D54" s="39" t="s">
        <v>28</v>
      </c>
      <c r="E54" s="39" t="s">
        <v>30</v>
      </c>
      <c r="F54" s="39" t="s">
        <v>31</v>
      </c>
    </row>
    <row r="55" spans="1:6">
      <c r="A55" s="26"/>
      <c r="B55" s="38"/>
      <c r="C55" s="39"/>
      <c r="D55" s="39"/>
      <c r="E55" s="39"/>
      <c r="F55" s="39"/>
    </row>
    <row r="56" spans="1:6" ht="15.75">
      <c r="A56" s="2">
        <v>7</v>
      </c>
      <c r="B56" s="10">
        <f>Січень!S6</f>
        <v>0.98540145985401462</v>
      </c>
      <c r="C56" s="10">
        <f>Лютий!S6</f>
        <v>0.98540145985401462</v>
      </c>
      <c r="D56" s="10">
        <f t="shared" ref="D56:D66" si="19">S6</f>
        <v>0.98529411764705888</v>
      </c>
      <c r="E56" s="10">
        <f>Квітень!S6</f>
        <v>1</v>
      </c>
      <c r="F56" s="10">
        <f>S6</f>
        <v>0.98529411764705888</v>
      </c>
    </row>
    <row r="57" spans="1:6" ht="15.75">
      <c r="A57" s="2">
        <v>10</v>
      </c>
      <c r="B57" s="10">
        <f>Січень!S7</f>
        <v>0.98787878787878791</v>
      </c>
      <c r="C57" s="10">
        <f>Лютий!S7</f>
        <v>0.98787878787878791</v>
      </c>
      <c r="D57" s="10">
        <f t="shared" si="19"/>
        <v>0.99388379204892963</v>
      </c>
      <c r="E57" s="10">
        <f>Квітень!S7</f>
        <v>0.98776758409785936</v>
      </c>
      <c r="F57" s="10">
        <f t="shared" ref="F57:F66" si="20">S7</f>
        <v>0.99388379204892963</v>
      </c>
    </row>
    <row r="58" spans="1:6" ht="15.75">
      <c r="A58" s="2">
        <v>12</v>
      </c>
      <c r="B58" s="10">
        <f>Січень!S8</f>
        <v>0.97535934291581106</v>
      </c>
      <c r="C58" s="10">
        <f>Лютий!S8</f>
        <v>0.95926680244399187</v>
      </c>
      <c r="D58" s="10">
        <f t="shared" si="19"/>
        <v>0.96714579055441474</v>
      </c>
      <c r="E58" s="10">
        <f>Квітень!S8</f>
        <v>0.96714579055441474</v>
      </c>
      <c r="F58" s="10">
        <f t="shared" si="20"/>
        <v>0.96714579055441474</v>
      </c>
    </row>
    <row r="59" spans="1:6" ht="15.75">
      <c r="A59" s="2">
        <v>34</v>
      </c>
      <c r="B59" s="10">
        <f>Січень!S9</f>
        <v>0.94070080862533689</v>
      </c>
      <c r="C59" s="10">
        <f>Лютий!S9</f>
        <v>0.94339622641509435</v>
      </c>
      <c r="D59" s="10">
        <f t="shared" si="19"/>
        <v>0.98901098901098905</v>
      </c>
      <c r="E59" s="10">
        <f>Квітень!S9</f>
        <v>0.95890410958904104</v>
      </c>
      <c r="F59" s="10">
        <f t="shared" si="20"/>
        <v>0.98901098901098905</v>
      </c>
    </row>
    <row r="60" spans="1:6" ht="15.75">
      <c r="A60" s="2">
        <v>35</v>
      </c>
      <c r="B60" s="10">
        <f>Січень!S10</f>
        <v>0.9889196675900277</v>
      </c>
      <c r="C60" s="10">
        <f>Лютий!S10</f>
        <v>0.98351648351648346</v>
      </c>
      <c r="D60" s="10">
        <f t="shared" si="19"/>
        <v>1</v>
      </c>
      <c r="E60" s="10">
        <f>Квітень!S10</f>
        <v>0.9916666666666667</v>
      </c>
      <c r="F60" s="10">
        <f t="shared" si="20"/>
        <v>1</v>
      </c>
    </row>
    <row r="61" spans="1:6" ht="15.75">
      <c r="A61" s="2">
        <v>41</v>
      </c>
      <c r="B61" s="10">
        <f>Січень!S11</f>
        <v>0.89719626168224298</v>
      </c>
      <c r="C61" s="10">
        <f>Лютий!S11</f>
        <v>0.87155963302752293</v>
      </c>
      <c r="D61" s="10">
        <f t="shared" si="19"/>
        <v>0.87735849056603776</v>
      </c>
      <c r="E61" s="10">
        <f>Квітень!S11</f>
        <v>0.89622641509433965</v>
      </c>
      <c r="F61" s="10">
        <f t="shared" si="20"/>
        <v>0.87735849056603776</v>
      </c>
    </row>
    <row r="62" spans="1:6" ht="15.75">
      <c r="A62" s="2">
        <v>48</v>
      </c>
      <c r="B62" s="10">
        <f>Січень!S12</f>
        <v>0.89915966386554624</v>
      </c>
      <c r="C62" s="10">
        <f>Лютий!S12</f>
        <v>0.89583333333333337</v>
      </c>
      <c r="D62" s="10">
        <f t="shared" si="19"/>
        <v>0.90794979079497906</v>
      </c>
      <c r="E62" s="10">
        <f>Квітень!S12</f>
        <v>0.90416666666666667</v>
      </c>
      <c r="F62" s="10">
        <f t="shared" si="20"/>
        <v>0.90794979079497906</v>
      </c>
    </row>
    <row r="63" spans="1:6" ht="15.75">
      <c r="A63" s="2">
        <v>53</v>
      </c>
      <c r="B63" s="10">
        <f>Січень!S13</f>
        <v>0.9263157894736842</v>
      </c>
      <c r="C63" s="10">
        <f>Лютий!S13</f>
        <v>0.91916167664670656</v>
      </c>
      <c r="D63" s="10">
        <f t="shared" si="19"/>
        <v>0.9299847792998478</v>
      </c>
      <c r="E63" s="10">
        <f>Квітень!S13</f>
        <v>0.92867981790591803</v>
      </c>
      <c r="F63" s="10">
        <f t="shared" si="20"/>
        <v>0.9299847792998478</v>
      </c>
    </row>
    <row r="64" spans="1:6" ht="15.75">
      <c r="A64" s="2">
        <v>66</v>
      </c>
      <c r="B64" s="10">
        <f>Січень!S14</f>
        <v>0.89956331877729256</v>
      </c>
      <c r="C64" s="10">
        <f>Лютий!S14</f>
        <v>0.93859649122807021</v>
      </c>
      <c r="D64" s="10">
        <f t="shared" si="19"/>
        <v>0.93886462882096067</v>
      </c>
      <c r="E64" s="10">
        <f>Квітень!S14</f>
        <v>0.93886462882096067</v>
      </c>
      <c r="F64" s="10">
        <f t="shared" si="20"/>
        <v>0.93886462882096067</v>
      </c>
    </row>
    <row r="65" spans="1:6" ht="15.75">
      <c r="A65" s="2">
        <v>120</v>
      </c>
      <c r="B65" s="10">
        <f>Січень!S15</f>
        <v>0.98484848484848486</v>
      </c>
      <c r="C65" s="10">
        <f>Лютий!S15</f>
        <v>0.98449612403100772</v>
      </c>
      <c r="D65" s="10">
        <f t="shared" si="19"/>
        <v>0.9609375</v>
      </c>
      <c r="E65" s="10">
        <f>Квітень!S15</f>
        <v>0.97637795275590555</v>
      </c>
      <c r="F65" s="10">
        <f t="shared" si="20"/>
        <v>0.9609375</v>
      </c>
    </row>
    <row r="66" spans="1:6" ht="15.75">
      <c r="A66" s="2" t="s">
        <v>24</v>
      </c>
      <c r="B66" s="10">
        <f>Січень!S16</f>
        <v>0.94995093228655547</v>
      </c>
      <c r="C66" s="10">
        <f>Лютий!S16</f>
        <v>0.94717965438539287</v>
      </c>
      <c r="D66" s="10">
        <f t="shared" si="19"/>
        <v>0.95911638641608965</v>
      </c>
      <c r="E66" s="10">
        <f>Квітень!S16</f>
        <v>0.95521896608495227</v>
      </c>
      <c r="F66" s="10">
        <f t="shared" si="20"/>
        <v>0.95911638641608965</v>
      </c>
    </row>
  </sheetData>
  <mergeCells count="43">
    <mergeCell ref="Q4:Q5"/>
    <mergeCell ref="Z4:Z5"/>
    <mergeCell ref="X4:Y4"/>
    <mergeCell ref="Z3:AB3"/>
    <mergeCell ref="AD4:AD5"/>
    <mergeCell ref="W3:Y3"/>
    <mergeCell ref="AC4:AC5"/>
    <mergeCell ref="D2:P2"/>
    <mergeCell ref="W4:W5"/>
    <mergeCell ref="N4:N5"/>
    <mergeCell ref="L4:M4"/>
    <mergeCell ref="H4:H5"/>
    <mergeCell ref="A53:A55"/>
    <mergeCell ref="B54:B55"/>
    <mergeCell ref="C54:C55"/>
    <mergeCell ref="D54:D55"/>
    <mergeCell ref="C4:D4"/>
    <mergeCell ref="AI3:AI5"/>
    <mergeCell ref="T3:V3"/>
    <mergeCell ref="U4:V4"/>
    <mergeCell ref="AG4:AH4"/>
    <mergeCell ref="AF4:AF5"/>
    <mergeCell ref="F4:G4"/>
    <mergeCell ref="AC3:AE3"/>
    <mergeCell ref="AF3:AH3"/>
    <mergeCell ref="AA4:AB4"/>
    <mergeCell ref="T4:T5"/>
    <mergeCell ref="K3:M3"/>
    <mergeCell ref="K4:K5"/>
    <mergeCell ref="E4:E5"/>
    <mergeCell ref="A3:A5"/>
    <mergeCell ref="B3:D3"/>
    <mergeCell ref="B4:B5"/>
    <mergeCell ref="AE4:AE5"/>
    <mergeCell ref="E3:G3"/>
    <mergeCell ref="H3:J3"/>
    <mergeCell ref="E54:E55"/>
    <mergeCell ref="F54:F55"/>
    <mergeCell ref="N3:P3"/>
    <mergeCell ref="Q3:S3"/>
    <mergeCell ref="R4:S4"/>
    <mergeCell ref="I4:J4"/>
    <mergeCell ref="O4:P4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66"/>
  <sheetViews>
    <sheetView zoomScale="70" zoomScaleNormal="70" zoomScaleSheetLayoutView="70" workbookViewId="0">
      <selection activeCell="A6" sqref="A6:IV16"/>
    </sheetView>
  </sheetViews>
  <sheetFormatPr defaultRowHeight="12.75"/>
  <cols>
    <col min="1" max="1" width="9.85546875" customWidth="1"/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28515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8554687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4257812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23" t="s">
        <v>49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27" t="s">
        <v>50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28.15" customHeight="1">
      <c r="A6" s="2">
        <v>7</v>
      </c>
      <c r="B6" s="3">
        <f t="shared" ref="B6:B16" si="0">C6+D6</f>
        <v>230</v>
      </c>
      <c r="C6" s="19">
        <v>115</v>
      </c>
      <c r="D6" s="1">
        <v>115</v>
      </c>
      <c r="E6" s="3">
        <f t="shared" ref="E6:E16" si="1">F6+G6</f>
        <v>228</v>
      </c>
      <c r="F6" s="3">
        <f t="shared" ref="F6:F16" si="2">C6-AG6-AI6</f>
        <v>113</v>
      </c>
      <c r="G6" s="3">
        <f t="shared" ref="G6:G16" si="3">D6-AH6</f>
        <v>115</v>
      </c>
      <c r="H6" s="3">
        <f t="shared" ref="H6:H15" si="4">I6+J6</f>
        <v>228</v>
      </c>
      <c r="I6" s="1">
        <v>113</v>
      </c>
      <c r="J6" s="1">
        <v>115</v>
      </c>
      <c r="K6" s="18">
        <f t="shared" ref="K6:M16" si="5">H6/E6</f>
        <v>1</v>
      </c>
      <c r="L6" s="18">
        <f t="shared" si="5"/>
        <v>1</v>
      </c>
      <c r="M6" s="18">
        <f t="shared" si="5"/>
        <v>1</v>
      </c>
      <c r="N6" s="3">
        <f t="shared" ref="N6:N16" si="6">O6+P6</f>
        <v>214</v>
      </c>
      <c r="O6" s="19">
        <v>113</v>
      </c>
      <c r="P6" s="1">
        <v>101</v>
      </c>
      <c r="Q6" s="18">
        <f t="shared" ref="Q6:S16" si="7">N6/E6</f>
        <v>0.93859649122807021</v>
      </c>
      <c r="R6" s="18">
        <f t="shared" si="7"/>
        <v>1</v>
      </c>
      <c r="S6" s="18">
        <f t="shared" si="7"/>
        <v>0.87826086956521743</v>
      </c>
      <c r="T6" s="3">
        <f t="shared" ref="T6:T16" si="8">U6+V6</f>
        <v>5</v>
      </c>
      <c r="U6" s="1">
        <v>3</v>
      </c>
      <c r="V6" s="1">
        <v>2</v>
      </c>
      <c r="W6" s="3">
        <f t="shared" ref="W6:W16" si="9">X6+Y6</f>
        <v>226</v>
      </c>
      <c r="X6" s="1">
        <v>111</v>
      </c>
      <c r="Y6" s="1">
        <v>115</v>
      </c>
      <c r="Z6" s="18">
        <f t="shared" ref="Z6:AB16" si="10">W6/B6</f>
        <v>0.9826086956521739</v>
      </c>
      <c r="AA6" s="18">
        <f t="shared" si="10"/>
        <v>0.9652173913043478</v>
      </c>
      <c r="AB6" s="18">
        <f t="shared" si="10"/>
        <v>1</v>
      </c>
      <c r="AC6" s="1">
        <v>30</v>
      </c>
      <c r="AD6" s="1">
        <v>30</v>
      </c>
      <c r="AE6" s="18">
        <f t="shared" ref="AE6:AE16" si="11">AD6/AC6</f>
        <v>1</v>
      </c>
      <c r="AF6" s="3">
        <f t="shared" ref="AF6:AF16" si="12">AG6+AH6</f>
        <v>2</v>
      </c>
      <c r="AG6" s="1">
        <v>2</v>
      </c>
      <c r="AH6" s="1">
        <v>0</v>
      </c>
      <c r="AI6" s="1">
        <v>0</v>
      </c>
    </row>
    <row r="7" spans="1:35" ht="28.15" customHeight="1">
      <c r="A7" s="2">
        <v>10</v>
      </c>
      <c r="B7" s="3">
        <f t="shared" si="0"/>
        <v>538</v>
      </c>
      <c r="C7" s="1">
        <v>220</v>
      </c>
      <c r="D7" s="1">
        <v>318</v>
      </c>
      <c r="E7" s="3">
        <f t="shared" si="1"/>
        <v>537</v>
      </c>
      <c r="F7" s="3">
        <f t="shared" si="2"/>
        <v>220</v>
      </c>
      <c r="G7" s="3">
        <f t="shared" si="3"/>
        <v>317</v>
      </c>
      <c r="H7" s="3">
        <f t="shared" si="4"/>
        <v>519</v>
      </c>
      <c r="I7" s="1">
        <v>220</v>
      </c>
      <c r="J7" s="1">
        <v>299</v>
      </c>
      <c r="K7" s="18">
        <f t="shared" si="5"/>
        <v>0.96648044692737434</v>
      </c>
      <c r="L7" s="18">
        <f t="shared" si="5"/>
        <v>1</v>
      </c>
      <c r="M7" s="18">
        <f t="shared" si="5"/>
        <v>0.94321766561514198</v>
      </c>
      <c r="N7" s="3">
        <f t="shared" si="6"/>
        <v>519</v>
      </c>
      <c r="O7" s="1">
        <v>220</v>
      </c>
      <c r="P7" s="1">
        <v>299</v>
      </c>
      <c r="Q7" s="18">
        <f t="shared" si="7"/>
        <v>0.96648044692737434</v>
      </c>
      <c r="R7" s="18">
        <f t="shared" si="7"/>
        <v>1</v>
      </c>
      <c r="S7" s="18">
        <f t="shared" si="7"/>
        <v>0.94321766561514198</v>
      </c>
      <c r="T7" s="3">
        <f t="shared" si="8"/>
        <v>4</v>
      </c>
      <c r="U7" s="1">
        <v>0</v>
      </c>
      <c r="V7" s="1">
        <v>4</v>
      </c>
      <c r="W7" s="3">
        <f t="shared" si="9"/>
        <v>519</v>
      </c>
      <c r="X7" s="1">
        <v>220</v>
      </c>
      <c r="Y7" s="1">
        <v>299</v>
      </c>
      <c r="Z7" s="18">
        <f t="shared" si="10"/>
        <v>0.96468401486988853</v>
      </c>
      <c r="AA7" s="18">
        <f t="shared" si="10"/>
        <v>1</v>
      </c>
      <c r="AB7" s="18">
        <f t="shared" si="10"/>
        <v>0.94025157232704404</v>
      </c>
      <c r="AC7" s="1">
        <v>30</v>
      </c>
      <c r="AD7" s="1">
        <v>30</v>
      </c>
      <c r="AE7" s="18">
        <v>1</v>
      </c>
      <c r="AF7" s="3">
        <f t="shared" si="12"/>
        <v>1</v>
      </c>
      <c r="AG7" s="1">
        <v>0</v>
      </c>
      <c r="AH7" s="1">
        <v>1</v>
      </c>
      <c r="AI7" s="1">
        <v>0</v>
      </c>
    </row>
    <row r="8" spans="1:35" ht="28.15" customHeight="1">
      <c r="A8" s="2">
        <v>12</v>
      </c>
      <c r="B8" s="3">
        <f t="shared" si="0"/>
        <v>889</v>
      </c>
      <c r="C8" s="1">
        <v>368</v>
      </c>
      <c r="D8" s="1">
        <v>521</v>
      </c>
      <c r="E8" s="3">
        <f t="shared" si="1"/>
        <v>887</v>
      </c>
      <c r="F8" s="3">
        <f t="shared" si="2"/>
        <v>367</v>
      </c>
      <c r="G8" s="3">
        <f t="shared" si="3"/>
        <v>520</v>
      </c>
      <c r="H8" s="3">
        <f t="shared" si="4"/>
        <v>883</v>
      </c>
      <c r="I8" s="1">
        <v>367</v>
      </c>
      <c r="J8" s="1">
        <v>516</v>
      </c>
      <c r="K8" s="18">
        <f t="shared" si="5"/>
        <v>0.99549041713641484</v>
      </c>
      <c r="L8" s="18">
        <f t="shared" si="5"/>
        <v>1</v>
      </c>
      <c r="M8" s="18">
        <f t="shared" si="5"/>
        <v>0.99230769230769234</v>
      </c>
      <c r="N8" s="3">
        <f t="shared" si="6"/>
        <v>842</v>
      </c>
      <c r="O8" s="1">
        <v>367</v>
      </c>
      <c r="P8" s="1">
        <v>475</v>
      </c>
      <c r="Q8" s="18">
        <f t="shared" si="7"/>
        <v>0.94926719278466742</v>
      </c>
      <c r="R8" s="18">
        <f t="shared" si="7"/>
        <v>1</v>
      </c>
      <c r="S8" s="18">
        <f t="shared" si="7"/>
        <v>0.91346153846153844</v>
      </c>
      <c r="T8" s="3">
        <f t="shared" si="8"/>
        <v>9</v>
      </c>
      <c r="U8" s="1">
        <v>1</v>
      </c>
      <c r="V8" s="1">
        <v>8</v>
      </c>
      <c r="W8" s="3">
        <f t="shared" si="9"/>
        <v>811</v>
      </c>
      <c r="X8" s="1">
        <v>328</v>
      </c>
      <c r="Y8" s="1">
        <v>483</v>
      </c>
      <c r="Z8" s="18">
        <f t="shared" si="10"/>
        <v>0.91226096737907758</v>
      </c>
      <c r="AA8" s="18">
        <f t="shared" si="10"/>
        <v>0.89130434782608692</v>
      </c>
      <c r="AB8" s="18">
        <f t="shared" si="10"/>
        <v>0.92706333973128596</v>
      </c>
      <c r="AC8" s="1">
        <v>60</v>
      </c>
      <c r="AD8" s="1">
        <v>60</v>
      </c>
      <c r="AE8" s="18">
        <f t="shared" si="11"/>
        <v>1</v>
      </c>
      <c r="AF8" s="3">
        <f t="shared" si="12"/>
        <v>2</v>
      </c>
      <c r="AG8" s="1">
        <v>1</v>
      </c>
      <c r="AH8" s="1">
        <v>1</v>
      </c>
      <c r="AI8" s="1">
        <v>0</v>
      </c>
    </row>
    <row r="9" spans="1:35" ht="28.15" customHeight="1">
      <c r="A9" s="2">
        <v>34</v>
      </c>
      <c r="B9" s="3">
        <f t="shared" si="0"/>
        <v>742</v>
      </c>
      <c r="C9" s="1">
        <v>351</v>
      </c>
      <c r="D9" s="1">
        <v>391</v>
      </c>
      <c r="E9" s="3">
        <f t="shared" si="1"/>
        <v>742</v>
      </c>
      <c r="F9" s="3">
        <f t="shared" si="2"/>
        <v>351</v>
      </c>
      <c r="G9" s="3">
        <f t="shared" si="3"/>
        <v>391</v>
      </c>
      <c r="H9" s="3">
        <f t="shared" si="4"/>
        <v>730</v>
      </c>
      <c r="I9" s="1">
        <v>351</v>
      </c>
      <c r="J9" s="1">
        <v>379</v>
      </c>
      <c r="K9" s="18">
        <f t="shared" si="5"/>
        <v>0.98382749326145558</v>
      </c>
      <c r="L9" s="18">
        <f t="shared" si="5"/>
        <v>1</v>
      </c>
      <c r="M9" s="18">
        <f t="shared" si="5"/>
        <v>0.96930946291560105</v>
      </c>
      <c r="N9" s="3">
        <f t="shared" si="6"/>
        <v>690</v>
      </c>
      <c r="O9" s="1">
        <v>351</v>
      </c>
      <c r="P9" s="1">
        <v>339</v>
      </c>
      <c r="Q9" s="18">
        <f t="shared" si="7"/>
        <v>0.92991913746630728</v>
      </c>
      <c r="R9" s="18">
        <f t="shared" si="7"/>
        <v>1</v>
      </c>
      <c r="S9" s="18">
        <f t="shared" si="7"/>
        <v>0.86700767263427114</v>
      </c>
      <c r="T9" s="3">
        <f t="shared" si="8"/>
        <v>5</v>
      </c>
      <c r="U9" s="1">
        <v>0</v>
      </c>
      <c r="V9" s="1">
        <v>5</v>
      </c>
      <c r="W9" s="3">
        <f t="shared" si="9"/>
        <v>680</v>
      </c>
      <c r="X9" s="1">
        <v>300</v>
      </c>
      <c r="Y9" s="1">
        <v>380</v>
      </c>
      <c r="Z9" s="18">
        <f t="shared" si="10"/>
        <v>0.9164420485175202</v>
      </c>
      <c r="AA9" s="18">
        <f t="shared" si="10"/>
        <v>0.85470085470085466</v>
      </c>
      <c r="AB9" s="18">
        <f t="shared" si="10"/>
        <v>0.97186700767263423</v>
      </c>
      <c r="AC9" s="1">
        <v>92</v>
      </c>
      <c r="AD9" s="1">
        <v>92</v>
      </c>
      <c r="AE9" s="18">
        <f t="shared" si="11"/>
        <v>1</v>
      </c>
      <c r="AF9" s="3">
        <f t="shared" si="12"/>
        <v>0</v>
      </c>
      <c r="AG9" s="1">
        <v>0</v>
      </c>
      <c r="AH9" s="1">
        <v>0</v>
      </c>
      <c r="AI9" s="1">
        <v>0</v>
      </c>
    </row>
    <row r="10" spans="1:35" ht="28.15" customHeight="1">
      <c r="A10" s="2">
        <v>35</v>
      </c>
      <c r="B10" s="3">
        <f t="shared" si="0"/>
        <v>618</v>
      </c>
      <c r="C10" s="1">
        <v>263</v>
      </c>
      <c r="D10" s="1">
        <v>355</v>
      </c>
      <c r="E10" s="3">
        <f t="shared" si="1"/>
        <v>614</v>
      </c>
      <c r="F10" s="3">
        <f t="shared" si="2"/>
        <v>262</v>
      </c>
      <c r="G10" s="3">
        <f t="shared" si="3"/>
        <v>352</v>
      </c>
      <c r="H10" s="3">
        <f t="shared" si="4"/>
        <v>594</v>
      </c>
      <c r="I10" s="1">
        <v>262</v>
      </c>
      <c r="J10" s="1">
        <v>332</v>
      </c>
      <c r="K10" s="18">
        <f t="shared" si="5"/>
        <v>0.96742671009771986</v>
      </c>
      <c r="L10" s="18">
        <f t="shared" si="5"/>
        <v>1</v>
      </c>
      <c r="M10" s="18">
        <f t="shared" si="5"/>
        <v>0.94318181818181823</v>
      </c>
      <c r="N10" s="3">
        <f t="shared" si="6"/>
        <v>581</v>
      </c>
      <c r="O10" s="1">
        <v>262</v>
      </c>
      <c r="P10" s="1">
        <v>319</v>
      </c>
      <c r="Q10" s="18">
        <f t="shared" si="7"/>
        <v>0.94625407166123776</v>
      </c>
      <c r="R10" s="18">
        <f t="shared" si="7"/>
        <v>1</v>
      </c>
      <c r="S10" s="18">
        <f t="shared" si="7"/>
        <v>0.90625</v>
      </c>
      <c r="T10" s="3">
        <f t="shared" si="8"/>
        <v>9</v>
      </c>
      <c r="U10" s="1">
        <v>3</v>
      </c>
      <c r="V10" s="1">
        <v>6</v>
      </c>
      <c r="W10" s="3">
        <f t="shared" si="9"/>
        <v>594</v>
      </c>
      <c r="X10" s="1">
        <v>247</v>
      </c>
      <c r="Y10" s="1">
        <v>347</v>
      </c>
      <c r="Z10" s="18">
        <f t="shared" si="10"/>
        <v>0.96116504854368934</v>
      </c>
      <c r="AA10" s="18">
        <f t="shared" si="10"/>
        <v>0.93916349809885935</v>
      </c>
      <c r="AB10" s="18">
        <f t="shared" si="10"/>
        <v>0.9774647887323944</v>
      </c>
      <c r="AC10" s="1">
        <v>60</v>
      </c>
      <c r="AD10" s="1">
        <v>60</v>
      </c>
      <c r="AE10" s="18">
        <f t="shared" si="11"/>
        <v>1</v>
      </c>
      <c r="AF10" s="3">
        <f t="shared" si="12"/>
        <v>4</v>
      </c>
      <c r="AG10" s="1">
        <v>1</v>
      </c>
      <c r="AH10" s="1">
        <v>3</v>
      </c>
      <c r="AI10" s="1">
        <v>0</v>
      </c>
    </row>
    <row r="11" spans="1:35" ht="28.15" customHeight="1">
      <c r="A11" s="2">
        <v>41</v>
      </c>
      <c r="B11" s="3">
        <f t="shared" si="0"/>
        <v>189</v>
      </c>
      <c r="C11" s="1">
        <v>73</v>
      </c>
      <c r="D11" s="1">
        <v>116</v>
      </c>
      <c r="E11" s="3">
        <f t="shared" si="1"/>
        <v>186</v>
      </c>
      <c r="F11" s="3">
        <f t="shared" si="2"/>
        <v>73</v>
      </c>
      <c r="G11" s="3">
        <f t="shared" si="3"/>
        <v>113</v>
      </c>
      <c r="H11" s="3">
        <f t="shared" si="4"/>
        <v>180</v>
      </c>
      <c r="I11" s="1">
        <v>73</v>
      </c>
      <c r="J11" s="1">
        <v>107</v>
      </c>
      <c r="K11" s="18">
        <f t="shared" si="5"/>
        <v>0.967741935483871</v>
      </c>
      <c r="L11" s="18">
        <f t="shared" si="5"/>
        <v>1</v>
      </c>
      <c r="M11" s="18">
        <f t="shared" si="5"/>
        <v>0.94690265486725667</v>
      </c>
      <c r="N11" s="3">
        <f t="shared" si="6"/>
        <v>178</v>
      </c>
      <c r="O11" s="1">
        <v>73</v>
      </c>
      <c r="P11" s="1">
        <v>105</v>
      </c>
      <c r="Q11" s="18">
        <f t="shared" si="7"/>
        <v>0.956989247311828</v>
      </c>
      <c r="R11" s="18">
        <f t="shared" si="7"/>
        <v>1</v>
      </c>
      <c r="S11" s="18">
        <f t="shared" si="7"/>
        <v>0.92920353982300885</v>
      </c>
      <c r="T11" s="3">
        <f t="shared" si="8"/>
        <v>2</v>
      </c>
      <c r="U11" s="1">
        <v>0</v>
      </c>
      <c r="V11" s="1">
        <v>2</v>
      </c>
      <c r="W11" s="3">
        <f t="shared" si="9"/>
        <v>180</v>
      </c>
      <c r="X11" s="1">
        <v>73</v>
      </c>
      <c r="Y11" s="1">
        <v>107</v>
      </c>
      <c r="Z11" s="18">
        <f t="shared" si="10"/>
        <v>0.95238095238095233</v>
      </c>
      <c r="AA11" s="18">
        <f t="shared" si="10"/>
        <v>1</v>
      </c>
      <c r="AB11" s="18">
        <f t="shared" si="10"/>
        <v>0.92241379310344829</v>
      </c>
      <c r="AC11" s="1">
        <v>30</v>
      </c>
      <c r="AD11" s="1">
        <v>30</v>
      </c>
      <c r="AE11" s="18">
        <f t="shared" si="11"/>
        <v>1</v>
      </c>
      <c r="AF11" s="3">
        <f t="shared" si="12"/>
        <v>3</v>
      </c>
      <c r="AG11" s="1">
        <v>0</v>
      </c>
      <c r="AH11" s="1">
        <v>3</v>
      </c>
      <c r="AI11" s="1">
        <v>0</v>
      </c>
    </row>
    <row r="12" spans="1:35" ht="28.15" customHeight="1">
      <c r="A12" s="2">
        <v>48</v>
      </c>
      <c r="B12" s="3">
        <f t="shared" si="0"/>
        <v>472</v>
      </c>
      <c r="C12" s="1">
        <v>221</v>
      </c>
      <c r="D12" s="1">
        <v>251</v>
      </c>
      <c r="E12" s="3">
        <f t="shared" si="1"/>
        <v>468</v>
      </c>
      <c r="F12" s="3">
        <f t="shared" si="2"/>
        <v>219</v>
      </c>
      <c r="G12" s="3">
        <f t="shared" si="3"/>
        <v>249</v>
      </c>
      <c r="H12" s="3">
        <f t="shared" si="4"/>
        <v>468</v>
      </c>
      <c r="I12" s="1">
        <v>219</v>
      </c>
      <c r="J12" s="1">
        <v>249</v>
      </c>
      <c r="K12" s="18">
        <f t="shared" si="5"/>
        <v>1</v>
      </c>
      <c r="L12" s="18">
        <f t="shared" si="5"/>
        <v>1</v>
      </c>
      <c r="M12" s="18">
        <f t="shared" si="5"/>
        <v>1</v>
      </c>
      <c r="N12" s="3">
        <f t="shared" si="6"/>
        <v>443</v>
      </c>
      <c r="O12" s="1">
        <v>219</v>
      </c>
      <c r="P12" s="1">
        <v>224</v>
      </c>
      <c r="Q12" s="18">
        <f t="shared" si="7"/>
        <v>0.94658119658119655</v>
      </c>
      <c r="R12" s="18">
        <f t="shared" si="7"/>
        <v>1</v>
      </c>
      <c r="S12" s="18">
        <f t="shared" si="7"/>
        <v>0.89959839357429716</v>
      </c>
      <c r="T12" s="3">
        <f t="shared" si="8"/>
        <v>1</v>
      </c>
      <c r="U12" s="1">
        <v>0</v>
      </c>
      <c r="V12" s="1">
        <v>1</v>
      </c>
      <c r="W12" s="3">
        <f t="shared" si="9"/>
        <v>456</v>
      </c>
      <c r="X12" s="1">
        <v>214</v>
      </c>
      <c r="Y12" s="1">
        <v>242</v>
      </c>
      <c r="Z12" s="18">
        <f t="shared" si="10"/>
        <v>0.96610169491525422</v>
      </c>
      <c r="AA12" s="18">
        <f t="shared" si="10"/>
        <v>0.96832579185520362</v>
      </c>
      <c r="AB12" s="18">
        <f t="shared" si="10"/>
        <v>0.96414342629482075</v>
      </c>
      <c r="AC12" s="1">
        <v>30</v>
      </c>
      <c r="AD12" s="1">
        <v>30</v>
      </c>
      <c r="AE12" s="18">
        <f t="shared" si="11"/>
        <v>1</v>
      </c>
      <c r="AF12" s="3">
        <f t="shared" si="12"/>
        <v>3</v>
      </c>
      <c r="AG12" s="1">
        <v>1</v>
      </c>
      <c r="AH12" s="1">
        <v>2</v>
      </c>
      <c r="AI12" s="1">
        <v>1</v>
      </c>
    </row>
    <row r="13" spans="1:35" ht="28.15" customHeight="1">
      <c r="A13" s="2">
        <v>53</v>
      </c>
      <c r="B13" s="3">
        <f t="shared" si="0"/>
        <v>1298</v>
      </c>
      <c r="C13" s="1">
        <v>601</v>
      </c>
      <c r="D13" s="1">
        <v>697</v>
      </c>
      <c r="E13" s="3">
        <f t="shared" si="1"/>
        <v>1296</v>
      </c>
      <c r="F13" s="3">
        <f t="shared" si="2"/>
        <v>601</v>
      </c>
      <c r="G13" s="3">
        <f t="shared" si="3"/>
        <v>695</v>
      </c>
      <c r="H13" s="3">
        <f t="shared" si="4"/>
        <v>1280</v>
      </c>
      <c r="I13" s="1">
        <v>601</v>
      </c>
      <c r="J13" s="1">
        <v>679</v>
      </c>
      <c r="K13" s="18">
        <f t="shared" si="5"/>
        <v>0.98765432098765427</v>
      </c>
      <c r="L13" s="18">
        <f t="shared" si="5"/>
        <v>1</v>
      </c>
      <c r="M13" s="18">
        <f t="shared" si="5"/>
        <v>0.97697841726618706</v>
      </c>
      <c r="N13" s="3">
        <f t="shared" si="6"/>
        <v>1250</v>
      </c>
      <c r="O13" s="1">
        <v>601</v>
      </c>
      <c r="P13" s="1">
        <v>649</v>
      </c>
      <c r="Q13" s="18">
        <f t="shared" si="7"/>
        <v>0.96450617283950613</v>
      </c>
      <c r="R13" s="18">
        <f t="shared" si="7"/>
        <v>1</v>
      </c>
      <c r="S13" s="18">
        <f t="shared" si="7"/>
        <v>0.93381294964028771</v>
      </c>
      <c r="T13" s="3">
        <f t="shared" si="8"/>
        <v>9</v>
      </c>
      <c r="U13" s="1">
        <v>2</v>
      </c>
      <c r="V13" s="1">
        <v>7</v>
      </c>
      <c r="W13" s="3">
        <f t="shared" si="9"/>
        <v>1270</v>
      </c>
      <c r="X13" s="1">
        <v>590</v>
      </c>
      <c r="Y13" s="1">
        <v>680</v>
      </c>
      <c r="Z13" s="18">
        <f t="shared" si="10"/>
        <v>0.97842835130970729</v>
      </c>
      <c r="AA13" s="18">
        <f t="shared" si="10"/>
        <v>0.98169717138103163</v>
      </c>
      <c r="AB13" s="18">
        <f t="shared" si="10"/>
        <v>0.97560975609756095</v>
      </c>
      <c r="AC13" s="1">
        <v>120</v>
      </c>
      <c r="AD13" s="1">
        <v>120</v>
      </c>
      <c r="AE13" s="18">
        <f t="shared" si="11"/>
        <v>1</v>
      </c>
      <c r="AF13" s="3">
        <f t="shared" si="12"/>
        <v>2</v>
      </c>
      <c r="AG13" s="1">
        <v>0</v>
      </c>
      <c r="AH13" s="1">
        <v>2</v>
      </c>
      <c r="AI13" s="1">
        <v>0</v>
      </c>
    </row>
    <row r="14" spans="1:35" ht="28.15" customHeight="1">
      <c r="A14" s="2">
        <v>66</v>
      </c>
      <c r="B14" s="3">
        <f t="shared" si="0"/>
        <v>470</v>
      </c>
      <c r="C14" s="1">
        <v>234</v>
      </c>
      <c r="D14" s="1">
        <v>236</v>
      </c>
      <c r="E14" s="3">
        <f t="shared" si="1"/>
        <v>470</v>
      </c>
      <c r="F14" s="3">
        <f t="shared" si="2"/>
        <v>234</v>
      </c>
      <c r="G14" s="3">
        <f t="shared" si="3"/>
        <v>236</v>
      </c>
      <c r="H14" s="3">
        <f t="shared" si="4"/>
        <v>466</v>
      </c>
      <c r="I14" s="1">
        <v>234</v>
      </c>
      <c r="J14" s="1">
        <v>232</v>
      </c>
      <c r="K14" s="18">
        <f t="shared" si="5"/>
        <v>0.99148936170212765</v>
      </c>
      <c r="L14" s="18">
        <f t="shared" si="5"/>
        <v>1</v>
      </c>
      <c r="M14" s="18">
        <f t="shared" si="5"/>
        <v>0.98305084745762716</v>
      </c>
      <c r="N14" s="3">
        <f t="shared" si="6"/>
        <v>424</v>
      </c>
      <c r="O14" s="1">
        <v>234</v>
      </c>
      <c r="P14" s="1">
        <v>190</v>
      </c>
      <c r="Q14" s="18">
        <f t="shared" si="7"/>
        <v>0.90212765957446805</v>
      </c>
      <c r="R14" s="18">
        <f t="shared" si="7"/>
        <v>1</v>
      </c>
      <c r="S14" s="18">
        <f t="shared" si="7"/>
        <v>0.80508474576271183</v>
      </c>
      <c r="T14" s="3">
        <f t="shared" si="8"/>
        <v>3</v>
      </c>
      <c r="U14" s="1">
        <v>0</v>
      </c>
      <c r="V14" s="1">
        <v>3</v>
      </c>
      <c r="W14" s="3">
        <f t="shared" si="9"/>
        <v>466</v>
      </c>
      <c r="X14" s="1">
        <v>234</v>
      </c>
      <c r="Y14" s="1">
        <v>232</v>
      </c>
      <c r="Z14" s="18">
        <f t="shared" si="10"/>
        <v>0.99148936170212765</v>
      </c>
      <c r="AA14" s="18">
        <f t="shared" si="10"/>
        <v>1</v>
      </c>
      <c r="AB14" s="18">
        <f t="shared" si="10"/>
        <v>0.98305084745762716</v>
      </c>
      <c r="AC14" s="1">
        <v>60</v>
      </c>
      <c r="AD14" s="1">
        <v>60</v>
      </c>
      <c r="AE14" s="18">
        <f t="shared" si="11"/>
        <v>1</v>
      </c>
      <c r="AF14" s="3">
        <f t="shared" si="12"/>
        <v>0</v>
      </c>
      <c r="AG14" s="1">
        <v>0</v>
      </c>
      <c r="AH14" s="1">
        <v>0</v>
      </c>
      <c r="AI14" s="1">
        <v>0</v>
      </c>
    </row>
    <row r="15" spans="1:35" ht="28.15" customHeight="1">
      <c r="A15" s="2">
        <v>120</v>
      </c>
      <c r="B15" s="3">
        <f t="shared" si="0"/>
        <v>306</v>
      </c>
      <c r="C15" s="1">
        <v>164</v>
      </c>
      <c r="D15" s="1">
        <v>142</v>
      </c>
      <c r="E15" s="3">
        <f t="shared" si="1"/>
        <v>305</v>
      </c>
      <c r="F15" s="3">
        <f t="shared" si="2"/>
        <v>163</v>
      </c>
      <c r="G15" s="3">
        <f t="shared" si="3"/>
        <v>142</v>
      </c>
      <c r="H15" s="3">
        <f t="shared" si="4"/>
        <v>305</v>
      </c>
      <c r="I15" s="1">
        <v>163</v>
      </c>
      <c r="J15" s="1">
        <v>142</v>
      </c>
      <c r="K15" s="18">
        <f t="shared" si="5"/>
        <v>1</v>
      </c>
      <c r="L15" s="18">
        <f t="shared" si="5"/>
        <v>1</v>
      </c>
      <c r="M15" s="18">
        <f t="shared" si="5"/>
        <v>1</v>
      </c>
      <c r="N15" s="3">
        <f t="shared" si="6"/>
        <v>298</v>
      </c>
      <c r="O15" s="1">
        <v>163</v>
      </c>
      <c r="P15" s="1">
        <v>135</v>
      </c>
      <c r="Q15" s="18">
        <f t="shared" si="7"/>
        <v>0.9770491803278688</v>
      </c>
      <c r="R15" s="18">
        <f t="shared" si="7"/>
        <v>1</v>
      </c>
      <c r="S15" s="18">
        <f t="shared" si="7"/>
        <v>0.95070422535211263</v>
      </c>
      <c r="T15" s="3">
        <f t="shared" si="8"/>
        <v>7</v>
      </c>
      <c r="U15" s="1">
        <v>2</v>
      </c>
      <c r="V15" s="1">
        <v>5</v>
      </c>
      <c r="W15" s="3">
        <f t="shared" si="9"/>
        <v>282</v>
      </c>
      <c r="X15" s="1">
        <v>150</v>
      </c>
      <c r="Y15" s="1">
        <v>132</v>
      </c>
      <c r="Z15" s="18">
        <f t="shared" si="10"/>
        <v>0.92156862745098034</v>
      </c>
      <c r="AA15" s="18">
        <f t="shared" si="10"/>
        <v>0.91463414634146345</v>
      </c>
      <c r="AB15" s="18">
        <f t="shared" si="10"/>
        <v>0.92957746478873238</v>
      </c>
      <c r="AC15" s="1">
        <v>60</v>
      </c>
      <c r="AD15" s="1">
        <v>60</v>
      </c>
      <c r="AE15" s="18">
        <f t="shared" si="11"/>
        <v>1</v>
      </c>
      <c r="AF15" s="3">
        <f t="shared" si="12"/>
        <v>1</v>
      </c>
      <c r="AG15" s="1">
        <v>1</v>
      </c>
      <c r="AH15" s="1">
        <v>0</v>
      </c>
      <c r="AI15" s="1">
        <v>0</v>
      </c>
    </row>
    <row r="16" spans="1:35" ht="28.15" customHeight="1">
      <c r="A16" s="13" t="s">
        <v>24</v>
      </c>
      <c r="B16" s="3">
        <f t="shared" si="0"/>
        <v>5752</v>
      </c>
      <c r="C16" s="3">
        <f>SUM(C6:C15)</f>
        <v>2610</v>
      </c>
      <c r="D16" s="3">
        <f>SUM(D6:D15)</f>
        <v>3142</v>
      </c>
      <c r="E16" s="3">
        <f t="shared" si="1"/>
        <v>5733</v>
      </c>
      <c r="F16" s="3">
        <f t="shared" si="2"/>
        <v>2603</v>
      </c>
      <c r="G16" s="3">
        <f t="shared" si="3"/>
        <v>3130</v>
      </c>
      <c r="H16" s="3">
        <f>I16+J16</f>
        <v>5653</v>
      </c>
      <c r="I16" s="3">
        <f>SUM(I6:I15)</f>
        <v>2603</v>
      </c>
      <c r="J16" s="3">
        <f>SUM(J6:J15)</f>
        <v>3050</v>
      </c>
      <c r="K16" s="18">
        <f t="shared" si="5"/>
        <v>0.98604570033141459</v>
      </c>
      <c r="L16" s="18">
        <f t="shared" si="5"/>
        <v>1</v>
      </c>
      <c r="M16" s="18">
        <f t="shared" si="5"/>
        <v>0.9744408945686901</v>
      </c>
      <c r="N16" s="3">
        <f t="shared" si="6"/>
        <v>5439</v>
      </c>
      <c r="O16" s="3">
        <f>SUM(O6:O15)</f>
        <v>2603</v>
      </c>
      <c r="P16" s="3">
        <f>SUM(P6:P15)</f>
        <v>2836</v>
      </c>
      <c r="Q16" s="18">
        <f t="shared" si="7"/>
        <v>0.94871794871794868</v>
      </c>
      <c r="R16" s="18">
        <f t="shared" si="7"/>
        <v>1</v>
      </c>
      <c r="S16" s="18">
        <f t="shared" si="7"/>
        <v>0.90607028753993613</v>
      </c>
      <c r="T16" s="3">
        <f t="shared" si="8"/>
        <v>54</v>
      </c>
      <c r="U16" s="3">
        <f>SUM(U6:U15)</f>
        <v>11</v>
      </c>
      <c r="V16" s="3">
        <f>SUM(V6:V15)</f>
        <v>43</v>
      </c>
      <c r="W16" s="3">
        <f t="shared" si="9"/>
        <v>5484</v>
      </c>
      <c r="X16" s="3">
        <f>SUM(X6:X15)</f>
        <v>2467</v>
      </c>
      <c r="Y16" s="3">
        <f>SUM(Y6:Y15)</f>
        <v>3017</v>
      </c>
      <c r="Z16" s="18">
        <f t="shared" si="10"/>
        <v>0.95340751043115435</v>
      </c>
      <c r="AA16" s="18">
        <f t="shared" si="10"/>
        <v>0.94521072796934869</v>
      </c>
      <c r="AB16" s="18">
        <f t="shared" si="10"/>
        <v>0.9602164226607256</v>
      </c>
      <c r="AC16" s="3">
        <f>SUM(AC6:AC15)</f>
        <v>572</v>
      </c>
      <c r="AD16" s="3">
        <f>SUM(AD6:AD15)</f>
        <v>572</v>
      </c>
      <c r="AE16" s="18">
        <f t="shared" si="11"/>
        <v>1</v>
      </c>
      <c r="AF16" s="3">
        <f t="shared" si="12"/>
        <v>18</v>
      </c>
      <c r="AG16" s="3">
        <f>SUM(AG6:AG15)</f>
        <v>6</v>
      </c>
      <c r="AH16" s="3">
        <f>SUM(AH6:AH15)</f>
        <v>12</v>
      </c>
      <c r="AI16" s="3">
        <f>SUM(AI6:AI15)</f>
        <v>1</v>
      </c>
    </row>
    <row r="17" spans="2:10" ht="50.25" customHeight="1"/>
    <row r="18" spans="2:10">
      <c r="B18" t="s">
        <v>21</v>
      </c>
      <c r="J18" t="s">
        <v>22</v>
      </c>
    </row>
    <row r="21" spans="2:10">
      <c r="B21" t="s">
        <v>23</v>
      </c>
    </row>
    <row r="53" spans="1:10">
      <c r="A53" s="24" t="s">
        <v>0</v>
      </c>
      <c r="B53" t="s">
        <v>27</v>
      </c>
    </row>
    <row r="54" spans="1:10">
      <c r="A54" s="25"/>
      <c r="B54" s="38" t="s">
        <v>25</v>
      </c>
      <c r="C54" s="39" t="s">
        <v>26</v>
      </c>
      <c r="D54" s="39" t="s">
        <v>28</v>
      </c>
      <c r="E54" s="39" t="s">
        <v>30</v>
      </c>
      <c r="F54" s="39" t="s">
        <v>31</v>
      </c>
      <c r="G54" s="39" t="s">
        <v>32</v>
      </c>
      <c r="H54" s="39" t="s">
        <v>33</v>
      </c>
      <c r="I54" s="39" t="s">
        <v>37</v>
      </c>
      <c r="J54" s="39" t="s">
        <v>35</v>
      </c>
    </row>
    <row r="55" spans="1:10">
      <c r="A55" s="26"/>
      <c r="B55" s="38"/>
      <c r="C55" s="39"/>
      <c r="D55" s="39"/>
      <c r="E55" s="39"/>
      <c r="F55" s="39"/>
      <c r="G55" s="39"/>
      <c r="H55" s="39"/>
      <c r="I55" s="39"/>
      <c r="J55" s="39"/>
    </row>
    <row r="56" spans="1:10" ht="15.75">
      <c r="A56" s="2">
        <v>7</v>
      </c>
      <c r="B56" s="10">
        <f>Січень!S6</f>
        <v>0.98540145985401462</v>
      </c>
      <c r="C56" s="10">
        <f>Лютий!S6</f>
        <v>0.98540145985401462</v>
      </c>
      <c r="D56" s="10">
        <f>Березень!S6</f>
        <v>0.98529411764705888</v>
      </c>
      <c r="E56" s="10">
        <f>Квітень!S6</f>
        <v>1</v>
      </c>
      <c r="F56" s="10">
        <f>Травень!S6</f>
        <v>0.98529411764705888</v>
      </c>
      <c r="G56" s="10">
        <f>S6</f>
        <v>0.87826086956521743</v>
      </c>
    </row>
    <row r="57" spans="1:10" ht="15.75">
      <c r="A57" s="2">
        <v>10</v>
      </c>
      <c r="B57" s="10">
        <f>Січень!S7</f>
        <v>0.98787878787878791</v>
      </c>
      <c r="C57" s="10">
        <f>Лютий!S7</f>
        <v>0.98787878787878791</v>
      </c>
      <c r="D57" s="10">
        <f>Березень!S7</f>
        <v>0.9878419452887538</v>
      </c>
      <c r="E57" s="10">
        <f>Квітень!S7</f>
        <v>0.98776758409785936</v>
      </c>
      <c r="F57" s="10">
        <f>Травень!S7</f>
        <v>0.99388379204892963</v>
      </c>
      <c r="G57" s="10">
        <f t="shared" ref="G57:G66" si="13">S7</f>
        <v>0.94321766561514198</v>
      </c>
    </row>
    <row r="58" spans="1:10" ht="15.75">
      <c r="A58" s="2">
        <v>12</v>
      </c>
      <c r="B58" s="10">
        <f>Січень!S8</f>
        <v>0.97535934291581106</v>
      </c>
      <c r="C58" s="10">
        <f>Лютий!S8</f>
        <v>0.95926680244399187</v>
      </c>
      <c r="D58" s="10">
        <f>Березень!S8</f>
        <v>0.96714579055441474</v>
      </c>
      <c r="E58" s="10">
        <f>Квітень!S8</f>
        <v>0.96714579055441474</v>
      </c>
      <c r="F58" s="10">
        <f>Травень!S8</f>
        <v>0.96714579055441474</v>
      </c>
      <c r="G58" s="10">
        <f t="shared" si="13"/>
        <v>0.91346153846153844</v>
      </c>
    </row>
    <row r="59" spans="1:10" ht="15.75">
      <c r="A59" s="2">
        <v>34</v>
      </c>
      <c r="B59" s="10">
        <f>Січень!S9</f>
        <v>0.94070080862533689</v>
      </c>
      <c r="C59" s="10">
        <f>Лютий!S9</f>
        <v>0.94339622641509435</v>
      </c>
      <c r="D59" s="10">
        <f>Березень!S9</f>
        <v>0.92432432432432432</v>
      </c>
      <c r="E59" s="10">
        <f>Квітень!S9</f>
        <v>0.95890410958904104</v>
      </c>
      <c r="F59" s="10">
        <f>Травень!S9</f>
        <v>0.98901098901098905</v>
      </c>
      <c r="G59" s="10">
        <f t="shared" si="13"/>
        <v>0.86700767263427114</v>
      </c>
    </row>
    <row r="60" spans="1:10" ht="15.75">
      <c r="A60" s="2">
        <v>35</v>
      </c>
      <c r="B60" s="10">
        <f>Січень!S10</f>
        <v>0.9889196675900277</v>
      </c>
      <c r="C60" s="10">
        <f>Лютий!S10</f>
        <v>0.98351648351648346</v>
      </c>
      <c r="D60" s="10">
        <f>Березень!S10</f>
        <v>0.9889196675900277</v>
      </c>
      <c r="E60" s="10">
        <f>Квітень!S10</f>
        <v>0.9916666666666667</v>
      </c>
      <c r="F60" s="10">
        <f>Травень!S10</f>
        <v>1</v>
      </c>
      <c r="G60" s="10">
        <f t="shared" si="13"/>
        <v>0.90625</v>
      </c>
    </row>
    <row r="61" spans="1:10" ht="15.75">
      <c r="A61" s="2">
        <v>41</v>
      </c>
      <c r="B61" s="10">
        <f>Січень!S11</f>
        <v>0.89719626168224298</v>
      </c>
      <c r="C61" s="10">
        <f>Лютий!S11</f>
        <v>0.87155963302752293</v>
      </c>
      <c r="D61" s="10">
        <f>Березень!S11</f>
        <v>0.89622641509433965</v>
      </c>
      <c r="E61" s="10">
        <f>Квітень!S11</f>
        <v>0.89622641509433965</v>
      </c>
      <c r="F61" s="10">
        <f>Травень!S11</f>
        <v>0.87735849056603776</v>
      </c>
      <c r="G61" s="10">
        <f t="shared" si="13"/>
        <v>0.92920353982300885</v>
      </c>
    </row>
    <row r="62" spans="1:10" ht="15.75">
      <c r="A62" s="2">
        <v>48</v>
      </c>
      <c r="B62" s="10">
        <f>Січень!S12</f>
        <v>0.89915966386554624</v>
      </c>
      <c r="C62" s="10">
        <f>Лютий!S12</f>
        <v>0.89583333333333337</v>
      </c>
      <c r="D62" s="10">
        <f>Березень!S12</f>
        <v>0.90794979079497906</v>
      </c>
      <c r="E62" s="10">
        <f>Квітень!S12</f>
        <v>0.90416666666666667</v>
      </c>
      <c r="F62" s="10">
        <f>Травень!S12</f>
        <v>0.90794979079497906</v>
      </c>
      <c r="G62" s="10">
        <f t="shared" si="13"/>
        <v>0.89959839357429716</v>
      </c>
    </row>
    <row r="63" spans="1:10" ht="15.75">
      <c r="A63" s="2">
        <v>53</v>
      </c>
      <c r="B63" s="10">
        <f>Січень!S13</f>
        <v>0.9263157894736842</v>
      </c>
      <c r="C63" s="10">
        <f>Лютий!S13</f>
        <v>0.91916167664670656</v>
      </c>
      <c r="D63" s="10">
        <f>Березень!S13</f>
        <v>0.92900302114803623</v>
      </c>
      <c r="E63" s="10">
        <f>Квітень!S13</f>
        <v>0.92867981790591803</v>
      </c>
      <c r="F63" s="10">
        <f>Травень!S13</f>
        <v>0.9299847792998478</v>
      </c>
      <c r="G63" s="10">
        <f t="shared" si="13"/>
        <v>0.93381294964028771</v>
      </c>
    </row>
    <row r="64" spans="1:10" ht="15.75">
      <c r="A64" s="2">
        <v>66</v>
      </c>
      <c r="B64" s="10">
        <f>Січень!S14</f>
        <v>0.89956331877729256</v>
      </c>
      <c r="C64" s="10">
        <f>Лютий!S14</f>
        <v>0.93859649122807021</v>
      </c>
      <c r="D64" s="10">
        <f>Березень!S14</f>
        <v>0.93859649122807021</v>
      </c>
      <c r="E64" s="10">
        <f>Квітень!S14</f>
        <v>0.93886462882096067</v>
      </c>
      <c r="F64" s="10">
        <f>Травень!S14</f>
        <v>0.93886462882096067</v>
      </c>
      <c r="G64" s="10">
        <f t="shared" si="13"/>
        <v>0.80508474576271183</v>
      </c>
    </row>
    <row r="65" spans="1:7" ht="15.75">
      <c r="A65" s="2">
        <v>120</v>
      </c>
      <c r="B65" s="10">
        <f>Січень!S15</f>
        <v>0.98484848484848486</v>
      </c>
      <c r="C65" s="10">
        <f>Лютий!S15</f>
        <v>0.98449612403100772</v>
      </c>
      <c r="D65" s="10">
        <f>Березень!S15</f>
        <v>0.98449612403100772</v>
      </c>
      <c r="E65" s="10">
        <f>Квітень!S15</f>
        <v>0.97637795275590555</v>
      </c>
      <c r="F65" s="10">
        <f>Травень!S15</f>
        <v>0.9609375</v>
      </c>
      <c r="G65" s="10">
        <f t="shared" si="13"/>
        <v>0.95070422535211263</v>
      </c>
    </row>
    <row r="66" spans="1:7" ht="15.75">
      <c r="A66" s="2" t="s">
        <v>24</v>
      </c>
      <c r="B66" s="10">
        <f>Січень!S16</f>
        <v>0.94995093228655547</v>
      </c>
      <c r="C66" s="10">
        <f>Лютий!S16</f>
        <v>0.94717965438539287</v>
      </c>
      <c r="D66" s="10">
        <f>Березень!S16</f>
        <v>0.95077125041023958</v>
      </c>
      <c r="E66" s="10">
        <f>Квітень!S16</f>
        <v>0.95521896608495227</v>
      </c>
      <c r="F66" s="10">
        <f>Травень!S16</f>
        <v>0.95911638641608965</v>
      </c>
      <c r="G66" s="10">
        <f t="shared" si="13"/>
        <v>0.90607028753993613</v>
      </c>
    </row>
  </sheetData>
  <mergeCells count="47">
    <mergeCell ref="AE4:AE5"/>
    <mergeCell ref="R4:S4"/>
    <mergeCell ref="AA4:AB4"/>
    <mergeCell ref="A53:A55"/>
    <mergeCell ref="B54:B55"/>
    <mergeCell ref="C54:C55"/>
    <mergeCell ref="AC4:AC5"/>
    <mergeCell ref="AD4:AD5"/>
    <mergeCell ref="D54:D55"/>
    <mergeCell ref="C4:D4"/>
    <mergeCell ref="AI3:AI5"/>
    <mergeCell ref="K4:K5"/>
    <mergeCell ref="X4:Y4"/>
    <mergeCell ref="Z4:Z5"/>
    <mergeCell ref="Q3:S3"/>
    <mergeCell ref="AG4:AH4"/>
    <mergeCell ref="AF4:AF5"/>
    <mergeCell ref="W4:W5"/>
    <mergeCell ref="W3:Y3"/>
    <mergeCell ref="Z3:AB3"/>
    <mergeCell ref="Q4:Q5"/>
    <mergeCell ref="T3:V3"/>
    <mergeCell ref="N3:P3"/>
    <mergeCell ref="L4:M4"/>
    <mergeCell ref="N4:N5"/>
    <mergeCell ref="O4:P4"/>
    <mergeCell ref="T4:T5"/>
    <mergeCell ref="U4:V4"/>
    <mergeCell ref="AC3:AE3"/>
    <mergeCell ref="AF3:AH3"/>
    <mergeCell ref="D2:P2"/>
    <mergeCell ref="A3:A5"/>
    <mergeCell ref="B3:D3"/>
    <mergeCell ref="E3:G3"/>
    <mergeCell ref="H3:J3"/>
    <mergeCell ref="K3:M3"/>
    <mergeCell ref="B4:B5"/>
    <mergeCell ref="E4:E5"/>
    <mergeCell ref="F4:G4"/>
    <mergeCell ref="H4:H5"/>
    <mergeCell ref="I54:I55"/>
    <mergeCell ref="J54:J55"/>
    <mergeCell ref="E54:E55"/>
    <mergeCell ref="F54:F55"/>
    <mergeCell ref="G54:G55"/>
    <mergeCell ref="H54:H55"/>
    <mergeCell ref="I4:J4"/>
  </mergeCells>
  <phoneticPr fontId="0" type="noConversion"/>
  <pageMargins left="0.75" right="0.75" top="1.73" bottom="1.23" header="0.5" footer="0.5"/>
  <pageSetup paperSize="9" scale="58" orientation="landscape" verticalDpi="0" r:id="rId1"/>
  <headerFooter alignWithMargins="0"/>
  <rowBreaks count="1" manualBreakCount="1">
    <brk id="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zoomScale="80" zoomScaleNormal="80" workbookViewId="0">
      <selection activeCell="L18" sqref="L18:L19"/>
    </sheetView>
  </sheetViews>
  <sheetFormatPr defaultRowHeight="12.75"/>
  <cols>
    <col min="2" max="2" width="7.28515625" customWidth="1"/>
    <col min="3" max="3" width="5.5703125" customWidth="1"/>
    <col min="4" max="4" width="5.7109375" customWidth="1"/>
    <col min="5" max="5" width="6.28515625" customWidth="1"/>
    <col min="6" max="6" width="6.7109375" customWidth="1"/>
    <col min="7" max="7" width="5.140625" customWidth="1"/>
    <col min="8" max="8" width="6.140625" customWidth="1"/>
    <col min="9" max="9" width="5.7109375" customWidth="1"/>
    <col min="10" max="10" width="5.5703125" customWidth="1"/>
    <col min="11" max="11" width="6.28515625" customWidth="1"/>
    <col min="12" max="13" width="6.140625" customWidth="1"/>
    <col min="14" max="14" width="5.5703125" customWidth="1"/>
    <col min="15" max="15" width="5.42578125" customWidth="1"/>
    <col min="16" max="16" width="5.5703125" customWidth="1"/>
    <col min="17" max="17" width="5.85546875" customWidth="1"/>
    <col min="18" max="18" width="6" customWidth="1"/>
    <col min="19" max="19" width="5.42578125" customWidth="1"/>
    <col min="20" max="20" width="4.85546875" customWidth="1"/>
    <col min="21" max="21" width="4.28515625" customWidth="1"/>
    <col min="22" max="22" width="5" customWidth="1"/>
    <col min="23" max="23" width="5.140625" customWidth="1"/>
    <col min="24" max="25" width="6.140625" customWidth="1"/>
    <col min="26" max="26" width="6" customWidth="1"/>
    <col min="27" max="27" width="5.85546875" customWidth="1"/>
    <col min="28" max="28" width="6.28515625" customWidth="1"/>
    <col min="29" max="29" width="5.140625" customWidth="1"/>
    <col min="30" max="30" width="5" customWidth="1"/>
    <col min="31" max="31" width="6.42578125" customWidth="1"/>
    <col min="32" max="32" width="5.28515625" customWidth="1"/>
    <col min="33" max="33" width="4.5703125" customWidth="1"/>
    <col min="34" max="34" width="3.85546875" customWidth="1"/>
    <col min="35" max="35" width="7.85546875" customWidth="1"/>
  </cols>
  <sheetData>
    <row r="1" spans="1:35" ht="36.75" customHeight="1"/>
    <row r="2" spans="1:35" ht="33.75" customHeight="1">
      <c r="A2" s="9"/>
      <c r="B2" s="9"/>
      <c r="C2" s="9"/>
      <c r="D2" s="23" t="s">
        <v>51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40" t="s">
        <v>52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54.7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26.85" customHeight="1">
      <c r="A6" s="2">
        <v>7</v>
      </c>
      <c r="B6" s="3">
        <f t="shared" ref="B6:B16" si="0">C6+D6</f>
        <v>230</v>
      </c>
      <c r="C6" s="1">
        <v>114</v>
      </c>
      <c r="D6" s="1">
        <v>116</v>
      </c>
      <c r="E6" s="3">
        <f t="shared" ref="E6:E16" si="1">F6+G6</f>
        <v>228</v>
      </c>
      <c r="F6" s="3">
        <f t="shared" ref="F6:F16" si="2">C6-AG6-AI6</f>
        <v>112</v>
      </c>
      <c r="G6" s="3">
        <f t="shared" ref="G6:G16" si="3">D6-AH6</f>
        <v>116</v>
      </c>
      <c r="H6" s="3">
        <f t="shared" ref="H6:H16" si="4">I6+J6</f>
        <v>228</v>
      </c>
      <c r="I6" s="1">
        <v>112</v>
      </c>
      <c r="J6" s="1">
        <v>116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225</v>
      </c>
      <c r="O6" s="1">
        <v>112</v>
      </c>
      <c r="P6" s="1">
        <v>113</v>
      </c>
      <c r="Q6" s="11">
        <f t="shared" ref="Q6:Q16" si="9">N6/E6</f>
        <v>0.98684210526315785</v>
      </c>
      <c r="R6" s="11">
        <f t="shared" ref="R6:R16" si="10">O6/F6</f>
        <v>1</v>
      </c>
      <c r="S6" s="11">
        <f t="shared" ref="S6:S16" si="11">P6/G6</f>
        <v>0.97413793103448276</v>
      </c>
      <c r="T6" s="3">
        <f t="shared" ref="T6:T16" si="12">U6+V6</f>
        <v>7</v>
      </c>
      <c r="U6" s="1">
        <v>5</v>
      </c>
      <c r="V6" s="1">
        <v>2</v>
      </c>
      <c r="W6" s="3">
        <f t="shared" ref="W6:W16" si="13">X6+Y6</f>
        <v>227</v>
      </c>
      <c r="X6" s="1">
        <v>111</v>
      </c>
      <c r="Y6" s="1">
        <v>116</v>
      </c>
      <c r="Z6" s="11">
        <f t="shared" ref="Z6:Z16" si="14">W6/B6</f>
        <v>0.9869565217391304</v>
      </c>
      <c r="AA6" s="11">
        <f t="shared" ref="AA6:AA16" si="15">X6/C6</f>
        <v>0.97368421052631582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2</v>
      </c>
      <c r="AG6" s="1">
        <v>2</v>
      </c>
      <c r="AH6" s="1">
        <v>0</v>
      </c>
      <c r="AI6" s="1">
        <v>0</v>
      </c>
    </row>
    <row r="7" spans="1:35" ht="26.85" customHeight="1">
      <c r="A7" s="2">
        <v>10</v>
      </c>
      <c r="B7" s="3">
        <f t="shared" si="0"/>
        <v>533</v>
      </c>
      <c r="C7" s="1">
        <v>216</v>
      </c>
      <c r="D7" s="1">
        <v>317</v>
      </c>
      <c r="E7" s="3">
        <f t="shared" si="1"/>
        <v>532</v>
      </c>
      <c r="F7" s="3">
        <f t="shared" si="2"/>
        <v>216</v>
      </c>
      <c r="G7" s="3">
        <f t="shared" si="3"/>
        <v>316</v>
      </c>
      <c r="H7" s="3">
        <f t="shared" si="4"/>
        <v>521</v>
      </c>
      <c r="I7" s="1">
        <v>216</v>
      </c>
      <c r="J7" s="1">
        <v>305</v>
      </c>
      <c r="K7" s="11">
        <f t="shared" si="5"/>
        <v>0.97932330827067671</v>
      </c>
      <c r="L7" s="11">
        <f t="shared" si="6"/>
        <v>1</v>
      </c>
      <c r="M7" s="11">
        <f t="shared" si="7"/>
        <v>0.96518987341772156</v>
      </c>
      <c r="N7" s="3">
        <f t="shared" si="8"/>
        <v>521</v>
      </c>
      <c r="O7" s="1">
        <v>216</v>
      </c>
      <c r="P7" s="1">
        <v>305</v>
      </c>
      <c r="Q7" s="11">
        <f t="shared" si="9"/>
        <v>0.97932330827067671</v>
      </c>
      <c r="R7" s="11">
        <f t="shared" si="10"/>
        <v>1</v>
      </c>
      <c r="S7" s="11">
        <f t="shared" si="11"/>
        <v>0.96518987341772156</v>
      </c>
      <c r="T7" s="3">
        <f t="shared" si="12"/>
        <v>4</v>
      </c>
      <c r="U7" s="1">
        <v>0</v>
      </c>
      <c r="V7" s="1">
        <v>4</v>
      </c>
      <c r="W7" s="3">
        <f t="shared" si="13"/>
        <v>521</v>
      </c>
      <c r="X7" s="1">
        <v>216</v>
      </c>
      <c r="Y7" s="1">
        <v>305</v>
      </c>
      <c r="Z7" s="11">
        <f t="shared" si="14"/>
        <v>0.97748592870544093</v>
      </c>
      <c r="AA7" s="11">
        <f t="shared" si="15"/>
        <v>1</v>
      </c>
      <c r="AB7" s="11">
        <f t="shared" si="16"/>
        <v>0.96214511041009465</v>
      </c>
      <c r="AC7" s="1">
        <v>30</v>
      </c>
      <c r="AD7" s="1">
        <v>30</v>
      </c>
      <c r="AE7" s="11">
        <f t="shared" si="17"/>
        <v>1</v>
      </c>
      <c r="AF7" s="3">
        <f t="shared" si="18"/>
        <v>1</v>
      </c>
      <c r="AG7" s="1">
        <v>0</v>
      </c>
      <c r="AH7" s="1">
        <v>1</v>
      </c>
      <c r="AI7" s="1">
        <v>0</v>
      </c>
    </row>
    <row r="8" spans="1:35" ht="26.85" customHeight="1">
      <c r="A8" s="2">
        <v>12</v>
      </c>
      <c r="B8" s="3">
        <f t="shared" si="0"/>
        <v>885</v>
      </c>
      <c r="C8" s="1">
        <v>364</v>
      </c>
      <c r="D8" s="1">
        <v>521</v>
      </c>
      <c r="E8" s="3">
        <f t="shared" si="1"/>
        <v>883</v>
      </c>
      <c r="F8" s="3">
        <f t="shared" si="2"/>
        <v>363</v>
      </c>
      <c r="G8" s="3">
        <f t="shared" si="3"/>
        <v>520</v>
      </c>
      <c r="H8" s="3">
        <f t="shared" si="4"/>
        <v>879</v>
      </c>
      <c r="I8" s="1">
        <v>363</v>
      </c>
      <c r="J8" s="1">
        <v>516</v>
      </c>
      <c r="K8" s="11">
        <f t="shared" si="5"/>
        <v>0.99546998867497172</v>
      </c>
      <c r="L8" s="11">
        <f t="shared" si="6"/>
        <v>1</v>
      </c>
      <c r="M8" s="11">
        <f t="shared" si="7"/>
        <v>0.99230769230769234</v>
      </c>
      <c r="N8" s="3">
        <f t="shared" si="8"/>
        <v>838</v>
      </c>
      <c r="O8" s="1">
        <v>363</v>
      </c>
      <c r="P8" s="1">
        <v>475</v>
      </c>
      <c r="Q8" s="11">
        <f t="shared" si="9"/>
        <v>0.94903737259343146</v>
      </c>
      <c r="R8" s="11">
        <f t="shared" si="10"/>
        <v>1</v>
      </c>
      <c r="S8" s="11">
        <f t="shared" si="11"/>
        <v>0.91346153846153844</v>
      </c>
      <c r="T8" s="3">
        <f t="shared" si="12"/>
        <v>11</v>
      </c>
      <c r="U8" s="1">
        <v>1</v>
      </c>
      <c r="V8" s="1">
        <v>10</v>
      </c>
      <c r="W8" s="3">
        <f t="shared" si="13"/>
        <v>824</v>
      </c>
      <c r="X8" s="1">
        <v>328</v>
      </c>
      <c r="Y8" s="1">
        <v>496</v>
      </c>
      <c r="Z8" s="11">
        <f t="shared" si="14"/>
        <v>0.93107344632768363</v>
      </c>
      <c r="AA8" s="11">
        <f t="shared" si="15"/>
        <v>0.90109890109890112</v>
      </c>
      <c r="AB8" s="11">
        <f t="shared" si="16"/>
        <v>0.95201535508637236</v>
      </c>
      <c r="AC8" s="1">
        <v>60</v>
      </c>
      <c r="AD8" s="1">
        <v>60</v>
      </c>
      <c r="AE8" s="11">
        <f t="shared" si="17"/>
        <v>1</v>
      </c>
      <c r="AF8" s="3">
        <f t="shared" si="18"/>
        <v>2</v>
      </c>
      <c r="AG8" s="1">
        <v>1</v>
      </c>
      <c r="AH8" s="1">
        <v>1</v>
      </c>
      <c r="AI8" s="1">
        <v>0</v>
      </c>
    </row>
    <row r="9" spans="1:35" ht="26.85" customHeight="1">
      <c r="A9" s="2">
        <v>34</v>
      </c>
      <c r="B9" s="3">
        <f t="shared" si="0"/>
        <v>741</v>
      </c>
      <c r="C9" s="1">
        <v>351</v>
      </c>
      <c r="D9" s="1">
        <v>390</v>
      </c>
      <c r="E9" s="3">
        <f t="shared" si="1"/>
        <v>741</v>
      </c>
      <c r="F9" s="3">
        <f t="shared" si="2"/>
        <v>351</v>
      </c>
      <c r="G9" s="3">
        <f t="shared" si="3"/>
        <v>390</v>
      </c>
      <c r="H9" s="3">
        <f t="shared" si="4"/>
        <v>730</v>
      </c>
      <c r="I9" s="1">
        <v>351</v>
      </c>
      <c r="J9" s="1">
        <v>379</v>
      </c>
      <c r="K9" s="11">
        <f t="shared" si="5"/>
        <v>0.98515519568151144</v>
      </c>
      <c r="L9" s="11">
        <f t="shared" si="6"/>
        <v>1</v>
      </c>
      <c r="M9" s="11">
        <f t="shared" si="7"/>
        <v>0.97179487179487178</v>
      </c>
      <c r="N9" s="3">
        <f t="shared" si="8"/>
        <v>701</v>
      </c>
      <c r="O9" s="1">
        <v>351</v>
      </c>
      <c r="P9" s="1">
        <v>350</v>
      </c>
      <c r="Q9" s="11">
        <f t="shared" si="9"/>
        <v>0.94601889338731449</v>
      </c>
      <c r="R9" s="11">
        <f t="shared" si="10"/>
        <v>1</v>
      </c>
      <c r="S9" s="11">
        <f t="shared" si="11"/>
        <v>0.89743589743589747</v>
      </c>
      <c r="T9" s="3">
        <f t="shared" si="12"/>
        <v>5</v>
      </c>
      <c r="U9" s="1">
        <v>0</v>
      </c>
      <c r="V9" s="1">
        <v>5</v>
      </c>
      <c r="W9" s="3">
        <f t="shared" si="13"/>
        <v>680</v>
      </c>
      <c r="X9" s="1">
        <v>300</v>
      </c>
      <c r="Y9" s="1">
        <v>380</v>
      </c>
      <c r="Z9" s="11">
        <f t="shared" si="14"/>
        <v>0.91767881241565452</v>
      </c>
      <c r="AA9" s="11">
        <f t="shared" si="15"/>
        <v>0.85470085470085466</v>
      </c>
      <c r="AB9" s="11">
        <f t="shared" si="16"/>
        <v>0.97435897435897434</v>
      </c>
      <c r="AC9" s="1">
        <v>92</v>
      </c>
      <c r="AD9" s="1">
        <v>92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6.85" customHeight="1">
      <c r="A10" s="2">
        <v>35</v>
      </c>
      <c r="B10" s="3">
        <f t="shared" si="0"/>
        <v>617</v>
      </c>
      <c r="C10" s="1">
        <v>260</v>
      </c>
      <c r="D10" s="1">
        <v>357</v>
      </c>
      <c r="E10" s="3">
        <f t="shared" si="1"/>
        <v>613</v>
      </c>
      <c r="F10" s="3">
        <f t="shared" si="2"/>
        <v>259</v>
      </c>
      <c r="G10" s="3">
        <f t="shared" si="3"/>
        <v>354</v>
      </c>
      <c r="H10" s="3">
        <f t="shared" si="4"/>
        <v>597</v>
      </c>
      <c r="I10" s="1">
        <v>259</v>
      </c>
      <c r="J10" s="1">
        <v>338</v>
      </c>
      <c r="K10" s="11">
        <f t="shared" si="5"/>
        <v>0.97389885807504073</v>
      </c>
      <c r="L10" s="11">
        <f t="shared" si="6"/>
        <v>1</v>
      </c>
      <c r="M10" s="11">
        <f t="shared" si="7"/>
        <v>0.95480225988700562</v>
      </c>
      <c r="N10" s="3">
        <f t="shared" si="8"/>
        <v>581</v>
      </c>
      <c r="O10" s="1">
        <v>259</v>
      </c>
      <c r="P10" s="1">
        <v>322</v>
      </c>
      <c r="Q10" s="11">
        <f t="shared" si="9"/>
        <v>0.94779771615008157</v>
      </c>
      <c r="R10" s="11">
        <f t="shared" si="10"/>
        <v>1</v>
      </c>
      <c r="S10" s="11">
        <f t="shared" si="11"/>
        <v>0.90960451977401124</v>
      </c>
      <c r="T10" s="3">
        <f t="shared" si="12"/>
        <v>12</v>
      </c>
      <c r="U10" s="1">
        <v>4</v>
      </c>
      <c r="V10" s="1">
        <v>8</v>
      </c>
      <c r="W10" s="3">
        <f t="shared" si="13"/>
        <v>597</v>
      </c>
      <c r="X10" s="1">
        <v>248</v>
      </c>
      <c r="Y10" s="1">
        <v>349</v>
      </c>
      <c r="Z10" s="11">
        <f t="shared" si="14"/>
        <v>0.96758508914100483</v>
      </c>
      <c r="AA10" s="11">
        <f t="shared" si="15"/>
        <v>0.9538461538461539</v>
      </c>
      <c r="AB10" s="11">
        <f t="shared" si="16"/>
        <v>0.97759103641456579</v>
      </c>
      <c r="AC10" s="1">
        <v>60</v>
      </c>
      <c r="AD10" s="1">
        <v>60</v>
      </c>
      <c r="AE10" s="11">
        <f t="shared" si="17"/>
        <v>1</v>
      </c>
      <c r="AF10" s="3">
        <f t="shared" si="18"/>
        <v>4</v>
      </c>
      <c r="AG10" s="1">
        <v>1</v>
      </c>
      <c r="AH10" s="1">
        <v>3</v>
      </c>
      <c r="AI10" s="1">
        <v>0</v>
      </c>
    </row>
    <row r="11" spans="1:35" ht="26.85" customHeight="1">
      <c r="A11" s="2">
        <v>41</v>
      </c>
      <c r="B11" s="3">
        <f t="shared" si="0"/>
        <v>183</v>
      </c>
      <c r="C11" s="1">
        <v>72</v>
      </c>
      <c r="D11" s="1">
        <v>111</v>
      </c>
      <c r="E11" s="3">
        <f t="shared" si="1"/>
        <v>180</v>
      </c>
      <c r="F11" s="3">
        <f t="shared" si="2"/>
        <v>72</v>
      </c>
      <c r="G11" s="3">
        <f t="shared" si="3"/>
        <v>108</v>
      </c>
      <c r="H11" s="3">
        <f t="shared" si="4"/>
        <v>175</v>
      </c>
      <c r="I11" s="1">
        <v>72</v>
      </c>
      <c r="J11" s="1">
        <v>103</v>
      </c>
      <c r="K11" s="11">
        <f t="shared" si="5"/>
        <v>0.97222222222222221</v>
      </c>
      <c r="L11" s="11">
        <f t="shared" si="6"/>
        <v>1</v>
      </c>
      <c r="M11" s="11">
        <f t="shared" si="7"/>
        <v>0.95370370370370372</v>
      </c>
      <c r="N11" s="3">
        <f t="shared" si="8"/>
        <v>172</v>
      </c>
      <c r="O11" s="1">
        <v>72</v>
      </c>
      <c r="P11" s="1">
        <v>100</v>
      </c>
      <c r="Q11" s="11">
        <f t="shared" si="9"/>
        <v>0.9555555555555556</v>
      </c>
      <c r="R11" s="11">
        <f t="shared" si="10"/>
        <v>1</v>
      </c>
      <c r="S11" s="11">
        <f t="shared" si="11"/>
        <v>0.92592592592592593</v>
      </c>
      <c r="T11" s="3">
        <f t="shared" si="12"/>
        <v>3</v>
      </c>
      <c r="U11" s="1">
        <v>1</v>
      </c>
      <c r="V11" s="1">
        <v>2</v>
      </c>
      <c r="W11" s="3">
        <f t="shared" si="13"/>
        <v>175</v>
      </c>
      <c r="X11" s="1">
        <v>72</v>
      </c>
      <c r="Y11" s="1">
        <v>103</v>
      </c>
      <c r="Z11" s="11">
        <f t="shared" si="14"/>
        <v>0.95628415300546443</v>
      </c>
      <c r="AA11" s="11">
        <f t="shared" si="15"/>
        <v>1</v>
      </c>
      <c r="AB11" s="11">
        <f t="shared" si="16"/>
        <v>0.92792792792792789</v>
      </c>
      <c r="AC11" s="1">
        <v>30</v>
      </c>
      <c r="AD11" s="1">
        <v>30</v>
      </c>
      <c r="AE11" s="11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26.85" customHeight="1">
      <c r="A12" s="2">
        <v>48</v>
      </c>
      <c r="B12" s="3">
        <f t="shared" si="0"/>
        <v>470</v>
      </c>
      <c r="C12" s="1">
        <v>221</v>
      </c>
      <c r="D12" s="1">
        <v>249</v>
      </c>
      <c r="E12" s="3">
        <f t="shared" si="1"/>
        <v>466</v>
      </c>
      <c r="F12" s="3">
        <f t="shared" si="2"/>
        <v>219</v>
      </c>
      <c r="G12" s="3">
        <f t="shared" si="3"/>
        <v>247</v>
      </c>
      <c r="H12" s="3">
        <f t="shared" si="4"/>
        <v>466</v>
      </c>
      <c r="I12" s="1">
        <v>219</v>
      </c>
      <c r="J12" s="1">
        <v>247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443</v>
      </c>
      <c r="O12" s="1">
        <v>219</v>
      </c>
      <c r="P12" s="1">
        <v>224</v>
      </c>
      <c r="Q12" s="11">
        <f t="shared" si="9"/>
        <v>0.95064377682403434</v>
      </c>
      <c r="R12" s="11">
        <f t="shared" si="10"/>
        <v>1</v>
      </c>
      <c r="S12" s="11">
        <f t="shared" si="11"/>
        <v>0.90688259109311742</v>
      </c>
      <c r="T12" s="3">
        <f t="shared" si="12"/>
        <v>1</v>
      </c>
      <c r="U12" s="1">
        <v>0</v>
      </c>
      <c r="V12" s="1">
        <v>1</v>
      </c>
      <c r="W12" s="3">
        <f t="shared" si="13"/>
        <v>456</v>
      </c>
      <c r="X12" s="1">
        <v>214</v>
      </c>
      <c r="Y12" s="1">
        <v>242</v>
      </c>
      <c r="Z12" s="11">
        <f t="shared" si="14"/>
        <v>0.97021276595744677</v>
      </c>
      <c r="AA12" s="11">
        <f t="shared" si="15"/>
        <v>0.96832579185520362</v>
      </c>
      <c r="AB12" s="11">
        <f t="shared" si="16"/>
        <v>0.9718875502008032</v>
      </c>
      <c r="AC12" s="1">
        <v>30</v>
      </c>
      <c r="AD12" s="1">
        <v>30</v>
      </c>
      <c r="AE12" s="11">
        <f t="shared" si="17"/>
        <v>1</v>
      </c>
      <c r="AF12" s="3">
        <f t="shared" si="18"/>
        <v>3</v>
      </c>
      <c r="AG12" s="1">
        <v>1</v>
      </c>
      <c r="AH12" s="1">
        <v>2</v>
      </c>
      <c r="AI12" s="1">
        <v>1</v>
      </c>
    </row>
    <row r="13" spans="1:35" ht="26.85" customHeight="1">
      <c r="A13" s="2">
        <v>53</v>
      </c>
      <c r="B13" s="3">
        <f t="shared" si="0"/>
        <v>1302</v>
      </c>
      <c r="C13" s="1">
        <v>602</v>
      </c>
      <c r="D13" s="1">
        <v>700</v>
      </c>
      <c r="E13" s="3">
        <f t="shared" si="1"/>
        <v>1298</v>
      </c>
      <c r="F13" s="3">
        <f t="shared" si="2"/>
        <v>601</v>
      </c>
      <c r="G13" s="3">
        <f t="shared" si="3"/>
        <v>697</v>
      </c>
      <c r="H13" s="3">
        <f t="shared" si="4"/>
        <v>1282</v>
      </c>
      <c r="I13" s="1">
        <v>601</v>
      </c>
      <c r="J13" s="1">
        <v>681</v>
      </c>
      <c r="K13" s="11">
        <f t="shared" si="5"/>
        <v>0.98767334360554704</v>
      </c>
      <c r="L13" s="11">
        <f t="shared" si="6"/>
        <v>1</v>
      </c>
      <c r="M13" s="11">
        <f t="shared" si="7"/>
        <v>0.97704447632711622</v>
      </c>
      <c r="N13" s="3">
        <f t="shared" si="8"/>
        <v>1250</v>
      </c>
      <c r="O13" s="1">
        <v>601</v>
      </c>
      <c r="P13" s="1">
        <v>649</v>
      </c>
      <c r="Q13" s="11">
        <f t="shared" si="9"/>
        <v>0.963020030816641</v>
      </c>
      <c r="R13" s="11">
        <f t="shared" si="10"/>
        <v>1</v>
      </c>
      <c r="S13" s="11">
        <f t="shared" si="11"/>
        <v>0.93113342898134865</v>
      </c>
      <c r="T13" s="3">
        <f t="shared" si="12"/>
        <v>9</v>
      </c>
      <c r="U13" s="1">
        <v>2</v>
      </c>
      <c r="V13" s="1">
        <v>7</v>
      </c>
      <c r="W13" s="3">
        <f t="shared" si="13"/>
        <v>1271</v>
      </c>
      <c r="X13" s="1">
        <v>588</v>
      </c>
      <c r="Y13" s="1">
        <v>683</v>
      </c>
      <c r="Z13" s="11">
        <f t="shared" si="14"/>
        <v>0.97619047619047616</v>
      </c>
      <c r="AA13" s="11">
        <f t="shared" si="15"/>
        <v>0.97674418604651159</v>
      </c>
      <c r="AB13" s="11">
        <f t="shared" si="16"/>
        <v>0.97571428571428576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4</v>
      </c>
      <c r="AG13" s="1">
        <v>1</v>
      </c>
      <c r="AH13" s="1">
        <v>3</v>
      </c>
      <c r="AI13" s="1">
        <v>0</v>
      </c>
    </row>
    <row r="14" spans="1:35" ht="26.85" customHeight="1">
      <c r="A14" s="2">
        <v>66</v>
      </c>
      <c r="B14" s="3">
        <f t="shared" si="0"/>
        <v>469</v>
      </c>
      <c r="C14" s="1">
        <v>230</v>
      </c>
      <c r="D14" s="1">
        <v>239</v>
      </c>
      <c r="E14" s="3">
        <f t="shared" si="1"/>
        <v>469</v>
      </c>
      <c r="F14" s="3">
        <f t="shared" si="2"/>
        <v>230</v>
      </c>
      <c r="G14" s="3">
        <f t="shared" si="3"/>
        <v>239</v>
      </c>
      <c r="H14" s="3">
        <f t="shared" si="4"/>
        <v>462</v>
      </c>
      <c r="I14" s="1">
        <v>230</v>
      </c>
      <c r="J14" s="1">
        <v>232</v>
      </c>
      <c r="K14" s="11">
        <f t="shared" si="5"/>
        <v>0.9850746268656716</v>
      </c>
      <c r="L14" s="11">
        <f t="shared" si="6"/>
        <v>1</v>
      </c>
      <c r="M14" s="11">
        <f t="shared" si="7"/>
        <v>0.97071129707112969</v>
      </c>
      <c r="N14" s="3">
        <f t="shared" si="8"/>
        <v>420</v>
      </c>
      <c r="O14" s="1">
        <v>230</v>
      </c>
      <c r="P14" s="1">
        <v>190</v>
      </c>
      <c r="Q14" s="11">
        <f t="shared" si="9"/>
        <v>0.89552238805970152</v>
      </c>
      <c r="R14" s="11">
        <f t="shared" si="10"/>
        <v>1</v>
      </c>
      <c r="S14" s="11">
        <f t="shared" si="11"/>
        <v>0.79497907949790791</v>
      </c>
      <c r="T14" s="3">
        <f t="shared" si="12"/>
        <v>5</v>
      </c>
      <c r="U14" s="1">
        <v>1</v>
      </c>
      <c r="V14" s="1">
        <v>4</v>
      </c>
      <c r="W14" s="3">
        <f t="shared" si="13"/>
        <v>462</v>
      </c>
      <c r="X14" s="1">
        <v>230</v>
      </c>
      <c r="Y14" s="1">
        <v>232</v>
      </c>
      <c r="Z14" s="11">
        <f t="shared" si="14"/>
        <v>0.9850746268656716</v>
      </c>
      <c r="AA14" s="11">
        <f t="shared" si="15"/>
        <v>1</v>
      </c>
      <c r="AB14" s="11">
        <f t="shared" si="16"/>
        <v>0.97071129707112969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6.85" customHeight="1">
      <c r="A15" s="2">
        <v>120</v>
      </c>
      <c r="B15" s="3">
        <f t="shared" si="0"/>
        <v>306</v>
      </c>
      <c r="C15" s="1">
        <v>164</v>
      </c>
      <c r="D15" s="1">
        <v>142</v>
      </c>
      <c r="E15" s="3">
        <f t="shared" si="1"/>
        <v>305</v>
      </c>
      <c r="F15" s="3">
        <f t="shared" si="2"/>
        <v>163</v>
      </c>
      <c r="G15" s="3">
        <f t="shared" si="3"/>
        <v>142</v>
      </c>
      <c r="H15" s="3">
        <f t="shared" si="4"/>
        <v>305</v>
      </c>
      <c r="I15" s="1">
        <v>163</v>
      </c>
      <c r="J15" s="1">
        <v>142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297</v>
      </c>
      <c r="O15" s="1">
        <v>163</v>
      </c>
      <c r="P15" s="1">
        <v>134</v>
      </c>
      <c r="Q15" s="11">
        <f t="shared" si="9"/>
        <v>0.97377049180327868</v>
      </c>
      <c r="R15" s="11">
        <f t="shared" si="10"/>
        <v>1</v>
      </c>
      <c r="S15" s="11">
        <f t="shared" si="11"/>
        <v>0.94366197183098588</v>
      </c>
      <c r="T15" s="3">
        <f t="shared" si="12"/>
        <v>7</v>
      </c>
      <c r="U15" s="1">
        <v>2</v>
      </c>
      <c r="V15" s="1">
        <v>5</v>
      </c>
      <c r="W15" s="3">
        <f t="shared" si="13"/>
        <v>282</v>
      </c>
      <c r="X15" s="1">
        <v>150</v>
      </c>
      <c r="Y15" s="1">
        <v>132</v>
      </c>
      <c r="Z15" s="11">
        <f t="shared" si="14"/>
        <v>0.92156862745098034</v>
      </c>
      <c r="AA15" s="11">
        <f t="shared" si="15"/>
        <v>0.91463414634146345</v>
      </c>
      <c r="AB15" s="11">
        <f t="shared" si="16"/>
        <v>0.92957746478873238</v>
      </c>
      <c r="AC15" s="1">
        <v>60</v>
      </c>
      <c r="AD15" s="1">
        <v>60</v>
      </c>
      <c r="AE15" s="11">
        <f t="shared" si="17"/>
        <v>1</v>
      </c>
      <c r="AF15" s="3">
        <f t="shared" si="18"/>
        <v>1</v>
      </c>
      <c r="AG15" s="1">
        <v>1</v>
      </c>
      <c r="AH15" s="1">
        <v>0</v>
      </c>
      <c r="AI15" s="1">
        <v>0</v>
      </c>
    </row>
    <row r="16" spans="1:35" ht="26.85" customHeight="1">
      <c r="A16" s="2" t="s">
        <v>24</v>
      </c>
      <c r="B16" s="3">
        <f t="shared" si="0"/>
        <v>5736</v>
      </c>
      <c r="C16" s="3">
        <f>SUM(C6:C15)</f>
        <v>2594</v>
      </c>
      <c r="D16" s="3">
        <f>SUM(D6:D15)</f>
        <v>3142</v>
      </c>
      <c r="E16" s="3">
        <f t="shared" si="1"/>
        <v>5715</v>
      </c>
      <c r="F16" s="3">
        <f t="shared" si="2"/>
        <v>2586</v>
      </c>
      <c r="G16" s="3">
        <f t="shared" si="3"/>
        <v>3129</v>
      </c>
      <c r="H16" s="3">
        <f t="shared" si="4"/>
        <v>5645</v>
      </c>
      <c r="I16" s="3">
        <f>SUM(I6:I15)</f>
        <v>2586</v>
      </c>
      <c r="J16" s="3">
        <f>SUM(J6:J15)</f>
        <v>3059</v>
      </c>
      <c r="K16" s="11">
        <f t="shared" si="5"/>
        <v>0.98775153105861768</v>
      </c>
      <c r="L16" s="11">
        <f t="shared" si="6"/>
        <v>1</v>
      </c>
      <c r="M16" s="11">
        <f t="shared" si="7"/>
        <v>0.97762863534675615</v>
      </c>
      <c r="N16" s="3">
        <f t="shared" si="8"/>
        <v>5448</v>
      </c>
      <c r="O16" s="3">
        <f>SUM(O6:O15)</f>
        <v>2586</v>
      </c>
      <c r="P16" s="3">
        <f>SUM(P6:P15)</f>
        <v>2862</v>
      </c>
      <c r="Q16" s="11">
        <f t="shared" si="9"/>
        <v>0.95328083989501311</v>
      </c>
      <c r="R16" s="11">
        <f t="shared" si="10"/>
        <v>1</v>
      </c>
      <c r="S16" s="11">
        <f t="shared" si="11"/>
        <v>0.91466922339405565</v>
      </c>
      <c r="T16" s="3">
        <f t="shared" si="12"/>
        <v>64</v>
      </c>
      <c r="U16" s="3">
        <f>SUM(U6:U15)</f>
        <v>16</v>
      </c>
      <c r="V16" s="3">
        <f>SUM(V6:V15)</f>
        <v>48</v>
      </c>
      <c r="W16" s="3">
        <f t="shared" si="13"/>
        <v>5495</v>
      </c>
      <c r="X16" s="3">
        <f>SUM(X6:X15)</f>
        <v>2457</v>
      </c>
      <c r="Y16" s="3">
        <f>SUM(Y6:Y15)</f>
        <v>3038</v>
      </c>
      <c r="Z16" s="11">
        <f t="shared" si="14"/>
        <v>0.9579846582984658</v>
      </c>
      <c r="AA16" s="11">
        <f t="shared" si="15"/>
        <v>0.9471858134155744</v>
      </c>
      <c r="AB16" s="11">
        <f t="shared" si="16"/>
        <v>0.96690006365372372</v>
      </c>
      <c r="AC16" s="3">
        <f>SUM(AC6:AC15)</f>
        <v>572</v>
      </c>
      <c r="AD16" s="3">
        <f>SUM(AD6:AD15)</f>
        <v>572</v>
      </c>
      <c r="AE16" s="11">
        <f t="shared" si="17"/>
        <v>1</v>
      </c>
      <c r="AF16" s="3">
        <f t="shared" si="18"/>
        <v>20</v>
      </c>
      <c r="AG16" s="3">
        <f>SUM(AG6:AG15)</f>
        <v>7</v>
      </c>
      <c r="AH16" s="3">
        <f>SUM(AH6:AH15)</f>
        <v>13</v>
      </c>
      <c r="AI16" s="3">
        <f>SUM(AI6:AI15)</f>
        <v>1</v>
      </c>
    </row>
    <row r="18" spans="2:17" ht="36.75" customHeight="1">
      <c r="B18" t="s">
        <v>21</v>
      </c>
      <c r="Q18" t="s">
        <v>22</v>
      </c>
    </row>
    <row r="21" spans="2:17">
      <c r="B21" t="s">
        <v>38</v>
      </c>
    </row>
    <row r="53" spans="1:8">
      <c r="A53" s="24" t="s">
        <v>0</v>
      </c>
      <c r="B53" t="s">
        <v>27</v>
      </c>
    </row>
    <row r="54" spans="1:8">
      <c r="A54" s="25"/>
      <c r="B54" s="38" t="s">
        <v>25</v>
      </c>
      <c r="C54" s="39" t="s">
        <v>26</v>
      </c>
      <c r="D54" s="39" t="s">
        <v>28</v>
      </c>
    </row>
    <row r="55" spans="1:8">
      <c r="A55" s="26"/>
      <c r="B55" s="38"/>
      <c r="C55" s="39"/>
      <c r="D55" s="39"/>
      <c r="E55" t="s">
        <v>30</v>
      </c>
      <c r="F55" t="s">
        <v>31</v>
      </c>
      <c r="G55" t="s">
        <v>32</v>
      </c>
      <c r="H55" t="s">
        <v>33</v>
      </c>
    </row>
    <row r="56" spans="1:8" ht="15.75">
      <c r="A56" s="2">
        <v>7</v>
      </c>
      <c r="B56" s="10">
        <f>Січень!S6</f>
        <v>0.98540145985401462</v>
      </c>
      <c r="C56" s="10">
        <f>Лютий!S6</f>
        <v>0.98540145985401462</v>
      </c>
      <c r="D56" s="10">
        <f>Березень!S6</f>
        <v>0.98529411764705888</v>
      </c>
      <c r="E56" s="10">
        <f>Квітень!S6</f>
        <v>1</v>
      </c>
      <c r="F56" s="10">
        <f>Травень!S6</f>
        <v>0.98529411764705888</v>
      </c>
      <c r="G56" s="10">
        <f>вересень!S6</f>
        <v>0.87826086956521743</v>
      </c>
      <c r="H56" s="10">
        <f>S6</f>
        <v>0.97413793103448276</v>
      </c>
    </row>
    <row r="57" spans="1:8" ht="15.75">
      <c r="A57" s="2">
        <v>10</v>
      </c>
      <c r="B57" s="10">
        <f>Січень!S7</f>
        <v>0.98787878787878791</v>
      </c>
      <c r="C57" s="10">
        <f>Лютий!S7</f>
        <v>0.98787878787878791</v>
      </c>
      <c r="D57" s="10">
        <f>Березень!S7</f>
        <v>0.9878419452887538</v>
      </c>
      <c r="E57" s="10">
        <f>Квітень!S7</f>
        <v>0.98776758409785936</v>
      </c>
      <c r="F57" s="10">
        <f>Травень!S7</f>
        <v>0.99388379204892963</v>
      </c>
      <c r="G57" s="10">
        <f>вересень!S7</f>
        <v>0.94321766561514198</v>
      </c>
      <c r="H57" s="10">
        <f t="shared" ref="H57:H66" si="19">S7</f>
        <v>0.96518987341772156</v>
      </c>
    </row>
    <row r="58" spans="1:8" ht="15.75">
      <c r="A58" s="2">
        <v>12</v>
      </c>
      <c r="B58" s="10">
        <f>Січень!S8</f>
        <v>0.97535934291581106</v>
      </c>
      <c r="C58" s="10">
        <f>Лютий!S8</f>
        <v>0.95926680244399187</v>
      </c>
      <c r="D58" s="10">
        <f>Березень!S8</f>
        <v>0.96714579055441474</v>
      </c>
      <c r="E58" s="10">
        <f>Квітень!S8</f>
        <v>0.96714579055441474</v>
      </c>
      <c r="F58" s="10">
        <f>Травень!S8</f>
        <v>0.96714579055441474</v>
      </c>
      <c r="G58" s="10">
        <f>вересень!S8</f>
        <v>0.91346153846153844</v>
      </c>
      <c r="H58" s="10">
        <f t="shared" si="19"/>
        <v>0.91346153846153844</v>
      </c>
    </row>
    <row r="59" spans="1:8" ht="15.75">
      <c r="A59" s="2">
        <v>34</v>
      </c>
      <c r="B59" s="10">
        <f>Січень!S9</f>
        <v>0.94070080862533689</v>
      </c>
      <c r="C59" s="10">
        <f>Лютий!S9</f>
        <v>0.94339622641509435</v>
      </c>
      <c r="D59" s="10">
        <f>Березень!S9</f>
        <v>0.92432432432432432</v>
      </c>
      <c r="E59" s="10">
        <f>Квітень!S9</f>
        <v>0.95890410958904104</v>
      </c>
      <c r="F59" s="10">
        <f>Травень!S9</f>
        <v>0.98901098901098905</v>
      </c>
      <c r="G59" s="10">
        <f>вересень!S9</f>
        <v>0.86700767263427114</v>
      </c>
      <c r="H59" s="10">
        <f t="shared" si="19"/>
        <v>0.89743589743589747</v>
      </c>
    </row>
    <row r="60" spans="1:8" ht="15.75">
      <c r="A60" s="2">
        <v>35</v>
      </c>
      <c r="B60" s="10">
        <f>Січень!S10</f>
        <v>0.9889196675900277</v>
      </c>
      <c r="C60" s="10">
        <f>Лютий!S10</f>
        <v>0.98351648351648346</v>
      </c>
      <c r="D60" s="10">
        <f>Березень!S10</f>
        <v>0.9889196675900277</v>
      </c>
      <c r="E60" s="10">
        <f>Квітень!S10</f>
        <v>0.9916666666666667</v>
      </c>
      <c r="F60" s="10">
        <f>Травень!S10</f>
        <v>1</v>
      </c>
      <c r="G60" s="10">
        <f>вересень!S10</f>
        <v>0.90625</v>
      </c>
      <c r="H60" s="10">
        <f t="shared" si="19"/>
        <v>0.90960451977401124</v>
      </c>
    </row>
    <row r="61" spans="1:8" ht="15.75">
      <c r="A61" s="2">
        <v>41</v>
      </c>
      <c r="B61" s="10">
        <f>Січень!S11</f>
        <v>0.89719626168224298</v>
      </c>
      <c r="C61" s="10">
        <f>Лютий!S11</f>
        <v>0.87155963302752293</v>
      </c>
      <c r="D61" s="10">
        <f>Березень!S11</f>
        <v>0.89622641509433965</v>
      </c>
      <c r="E61" s="10">
        <f>Квітень!S11</f>
        <v>0.89622641509433965</v>
      </c>
      <c r="F61" s="10">
        <f>Травень!S11</f>
        <v>0.87735849056603776</v>
      </c>
      <c r="G61" s="10">
        <f>вересень!S11</f>
        <v>0.92920353982300885</v>
      </c>
      <c r="H61" s="10">
        <f t="shared" si="19"/>
        <v>0.92592592592592593</v>
      </c>
    </row>
    <row r="62" spans="1:8" ht="15.75">
      <c r="A62" s="2">
        <v>48</v>
      </c>
      <c r="B62" s="10">
        <f>Січень!S12</f>
        <v>0.89915966386554624</v>
      </c>
      <c r="C62" s="10">
        <f>Лютий!S12</f>
        <v>0.89583333333333337</v>
      </c>
      <c r="D62" s="10">
        <f>Березень!S12</f>
        <v>0.90794979079497906</v>
      </c>
      <c r="E62" s="10">
        <f>Квітень!S12</f>
        <v>0.90416666666666667</v>
      </c>
      <c r="F62" s="10">
        <f>Травень!S12</f>
        <v>0.90794979079497906</v>
      </c>
      <c r="G62" s="10">
        <f>вересень!S12</f>
        <v>0.89959839357429716</v>
      </c>
      <c r="H62" s="10">
        <f t="shared" si="19"/>
        <v>0.90688259109311742</v>
      </c>
    </row>
    <row r="63" spans="1:8" ht="15.75">
      <c r="A63" s="2">
        <v>53</v>
      </c>
      <c r="B63" s="10">
        <f>Січень!S13</f>
        <v>0.9263157894736842</v>
      </c>
      <c r="C63" s="10">
        <f>Лютий!S13</f>
        <v>0.91916167664670656</v>
      </c>
      <c r="D63" s="10">
        <f>Березень!S13</f>
        <v>0.92900302114803623</v>
      </c>
      <c r="E63" s="10">
        <f>Квітень!S13</f>
        <v>0.92867981790591803</v>
      </c>
      <c r="F63" s="10">
        <f>Травень!S13</f>
        <v>0.9299847792998478</v>
      </c>
      <c r="G63" s="10">
        <f>вересень!S13</f>
        <v>0.93381294964028771</v>
      </c>
      <c r="H63" s="10">
        <f t="shared" si="19"/>
        <v>0.93113342898134865</v>
      </c>
    </row>
    <row r="64" spans="1:8" ht="15.75">
      <c r="A64" s="2">
        <v>66</v>
      </c>
      <c r="B64" s="10">
        <f>Січень!S14</f>
        <v>0.89956331877729256</v>
      </c>
      <c r="C64" s="10">
        <f>Лютий!S14</f>
        <v>0.93859649122807021</v>
      </c>
      <c r="D64" s="10">
        <f>Березень!S14</f>
        <v>0.93859649122807021</v>
      </c>
      <c r="E64" s="10">
        <f>Квітень!S14</f>
        <v>0.93886462882096067</v>
      </c>
      <c r="F64" s="10">
        <f>Травень!S14</f>
        <v>0.93886462882096067</v>
      </c>
      <c r="G64" s="10">
        <f>вересень!S14</f>
        <v>0.80508474576271183</v>
      </c>
      <c r="H64" s="10">
        <f t="shared" si="19"/>
        <v>0.79497907949790791</v>
      </c>
    </row>
    <row r="65" spans="1:8" ht="15.75">
      <c r="A65" s="2">
        <v>120</v>
      </c>
      <c r="B65" s="10">
        <f>Січень!S15</f>
        <v>0.98484848484848486</v>
      </c>
      <c r="C65" s="10">
        <f>Лютий!S15</f>
        <v>0.98449612403100772</v>
      </c>
      <c r="D65" s="10">
        <f>Березень!S15</f>
        <v>0.98449612403100772</v>
      </c>
      <c r="E65" s="10">
        <f>Квітень!S15</f>
        <v>0.97637795275590555</v>
      </c>
      <c r="F65" s="10">
        <f>Травень!S15</f>
        <v>0.9609375</v>
      </c>
      <c r="G65" s="10">
        <f>вересень!S15</f>
        <v>0.95070422535211263</v>
      </c>
      <c r="H65" s="10">
        <f t="shared" si="19"/>
        <v>0.94366197183098588</v>
      </c>
    </row>
    <row r="66" spans="1:8" ht="15.75">
      <c r="A66" s="2" t="s">
        <v>24</v>
      </c>
      <c r="B66" s="10">
        <f>Січень!S16</f>
        <v>0.94995093228655547</v>
      </c>
      <c r="C66" s="10">
        <f>Лютий!S16</f>
        <v>0.94717965438539287</v>
      </c>
      <c r="D66" s="10">
        <f>Березень!S16</f>
        <v>0.95077125041023958</v>
      </c>
      <c r="E66" s="10">
        <f>Квітень!S16</f>
        <v>0.95521896608495227</v>
      </c>
      <c r="F66" s="10">
        <f>Травень!S16</f>
        <v>0.95911638641608965</v>
      </c>
      <c r="G66" s="10">
        <f>вересень!S16</f>
        <v>0.90607028753993613</v>
      </c>
      <c r="H66" s="10">
        <f t="shared" si="19"/>
        <v>0.91466922339405565</v>
      </c>
    </row>
  </sheetData>
  <mergeCells count="41">
    <mergeCell ref="C4:D4"/>
    <mergeCell ref="Q4:Q5"/>
    <mergeCell ref="E3:G3"/>
    <mergeCell ref="Q3:S3"/>
    <mergeCell ref="A53:A55"/>
    <mergeCell ref="B54:B55"/>
    <mergeCell ref="C54:C55"/>
    <mergeCell ref="A3:A5"/>
    <mergeCell ref="B3:D3"/>
    <mergeCell ref="H3:J3"/>
    <mergeCell ref="B4:B5"/>
    <mergeCell ref="Z4:Z5"/>
    <mergeCell ref="D54:D55"/>
    <mergeCell ref="AA4:AB4"/>
    <mergeCell ref="D2:P2"/>
    <mergeCell ref="O4:P4"/>
    <mergeCell ref="K4:K5"/>
    <mergeCell ref="H4:H5"/>
    <mergeCell ref="I4:J4"/>
    <mergeCell ref="T4:T5"/>
    <mergeCell ref="L4:M4"/>
    <mergeCell ref="Z3:AB3"/>
    <mergeCell ref="F4:G4"/>
    <mergeCell ref="AF3:AH3"/>
    <mergeCell ref="K3:M3"/>
    <mergeCell ref="AE4:AE5"/>
    <mergeCell ref="R4:S4"/>
    <mergeCell ref="AC4:AC5"/>
    <mergeCell ref="AD4:AD5"/>
    <mergeCell ref="AC3:AE3"/>
    <mergeCell ref="W3:Y3"/>
    <mergeCell ref="N4:N5"/>
    <mergeCell ref="X4:Y4"/>
    <mergeCell ref="W4:W5"/>
    <mergeCell ref="E4:E5"/>
    <mergeCell ref="AI3:AI5"/>
    <mergeCell ref="T3:V3"/>
    <mergeCell ref="U4:V4"/>
    <mergeCell ref="AG4:AH4"/>
    <mergeCell ref="AF4:AF5"/>
    <mergeCell ref="N3:P3"/>
  </mergeCells>
  <phoneticPr fontId="0" type="noConversion"/>
  <pageMargins left="0.75" right="0.75" top="1" bottom="1" header="0.5" footer="0.5"/>
  <pageSetup paperSize="9" scale="58" orientation="landscape" verticalDpi="0" r:id="rId1"/>
  <headerFooter alignWithMargins="0"/>
  <rowBreaks count="1" manualBreakCount="1">
    <brk id="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66"/>
  <sheetViews>
    <sheetView tabSelected="1" zoomScale="90" zoomScaleNormal="90" workbookViewId="0">
      <selection activeCell="O11" sqref="O11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140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6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7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23" t="s">
        <v>53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40" t="s">
        <v>54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21" customHeight="1">
      <c r="A6" s="2">
        <v>7</v>
      </c>
      <c r="B6" s="3">
        <f t="shared" ref="B6:B16" si="0">C6+D6</f>
        <v>230</v>
      </c>
      <c r="C6" s="1">
        <v>112</v>
      </c>
      <c r="D6" s="1">
        <v>118</v>
      </c>
      <c r="E6" s="3">
        <f t="shared" ref="E6:E16" si="1">F6+G6</f>
        <v>228</v>
      </c>
      <c r="F6" s="3">
        <f t="shared" ref="F6:F16" si="2">C6-AG6-AI6</f>
        <v>110</v>
      </c>
      <c r="G6" s="3">
        <f t="shared" ref="G6:G16" si="3">D6-AH6</f>
        <v>118</v>
      </c>
      <c r="H6" s="3">
        <f t="shared" ref="H6:H16" si="4">I6+J6</f>
        <v>228</v>
      </c>
      <c r="I6" s="1">
        <v>110</v>
      </c>
      <c r="J6" s="1">
        <v>118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225</v>
      </c>
      <c r="O6" s="1">
        <v>110</v>
      </c>
      <c r="P6" s="1">
        <v>115</v>
      </c>
      <c r="Q6" s="11">
        <f t="shared" ref="Q6:Q16" si="9">N6/E6</f>
        <v>0.98684210526315785</v>
      </c>
      <c r="R6" s="11">
        <f t="shared" ref="R6:R16" si="10">O6/F6</f>
        <v>1</v>
      </c>
      <c r="S6" s="11">
        <f t="shared" ref="S6:S16" si="11">P6/G6</f>
        <v>0.97457627118644063</v>
      </c>
      <c r="T6" s="3">
        <f t="shared" ref="T6:T16" si="12">U6+V6</f>
        <v>7</v>
      </c>
      <c r="U6" s="1">
        <v>5</v>
      </c>
      <c r="V6" s="1">
        <v>2</v>
      </c>
      <c r="W6" s="3">
        <f t="shared" ref="W6:W16" si="13">X6+Y6</f>
        <v>226</v>
      </c>
      <c r="X6" s="1">
        <v>108</v>
      </c>
      <c r="Y6" s="1">
        <v>118</v>
      </c>
      <c r="Z6" s="11">
        <f t="shared" ref="Z6:Z16" si="14">W6/B6</f>
        <v>0.9826086956521739</v>
      </c>
      <c r="AA6" s="11">
        <f t="shared" ref="AA6:AA16" si="15">X6/C6</f>
        <v>0.9642857142857143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2</v>
      </c>
      <c r="AG6" s="1">
        <v>2</v>
      </c>
      <c r="AH6" s="1">
        <v>0</v>
      </c>
      <c r="AI6" s="1">
        <v>0</v>
      </c>
    </row>
    <row r="7" spans="1:35" ht="21" customHeight="1">
      <c r="A7" s="2">
        <v>10</v>
      </c>
      <c r="B7" s="3">
        <f t="shared" si="0"/>
        <v>530</v>
      </c>
      <c r="C7" s="1">
        <v>213</v>
      </c>
      <c r="D7" s="1">
        <v>317</v>
      </c>
      <c r="E7" s="3">
        <f t="shared" si="1"/>
        <v>529</v>
      </c>
      <c r="F7" s="3">
        <f t="shared" si="2"/>
        <v>213</v>
      </c>
      <c r="G7" s="3">
        <f t="shared" si="3"/>
        <v>316</v>
      </c>
      <c r="H7" s="3">
        <f t="shared" si="4"/>
        <v>523</v>
      </c>
      <c r="I7" s="1">
        <v>213</v>
      </c>
      <c r="J7" s="1">
        <v>310</v>
      </c>
      <c r="K7" s="11">
        <f t="shared" si="5"/>
        <v>0.98865784499054821</v>
      </c>
      <c r="L7" s="11">
        <f t="shared" si="6"/>
        <v>1</v>
      </c>
      <c r="M7" s="11">
        <f t="shared" si="7"/>
        <v>0.98101265822784811</v>
      </c>
      <c r="N7" s="3">
        <f t="shared" si="8"/>
        <v>523</v>
      </c>
      <c r="O7" s="1">
        <v>213</v>
      </c>
      <c r="P7" s="1">
        <v>310</v>
      </c>
      <c r="Q7" s="11">
        <f t="shared" si="9"/>
        <v>0.98865784499054821</v>
      </c>
      <c r="R7" s="11">
        <f t="shared" si="10"/>
        <v>1</v>
      </c>
      <c r="S7" s="11">
        <f t="shared" si="11"/>
        <v>0.98101265822784811</v>
      </c>
      <c r="T7" s="3">
        <f t="shared" si="12"/>
        <v>5</v>
      </c>
      <c r="U7" s="1">
        <v>1</v>
      </c>
      <c r="V7" s="1">
        <v>4</v>
      </c>
      <c r="W7" s="3">
        <f t="shared" si="13"/>
        <v>523</v>
      </c>
      <c r="X7" s="1">
        <v>213</v>
      </c>
      <c r="Y7" s="1">
        <v>310</v>
      </c>
      <c r="Z7" s="11">
        <f t="shared" si="14"/>
        <v>0.98679245283018868</v>
      </c>
      <c r="AA7" s="11">
        <f t="shared" si="15"/>
        <v>1</v>
      </c>
      <c r="AB7" s="11">
        <f t="shared" si="16"/>
        <v>0.97791798107255523</v>
      </c>
      <c r="AC7" s="1">
        <v>30</v>
      </c>
      <c r="AD7" s="1">
        <v>30</v>
      </c>
      <c r="AE7" s="11">
        <f t="shared" si="17"/>
        <v>1</v>
      </c>
      <c r="AF7" s="3">
        <f t="shared" si="18"/>
        <v>1</v>
      </c>
      <c r="AG7" s="1">
        <v>0</v>
      </c>
      <c r="AH7" s="1">
        <v>1</v>
      </c>
      <c r="AI7" s="1">
        <v>0</v>
      </c>
    </row>
    <row r="8" spans="1:35" ht="21" customHeight="1">
      <c r="A8" s="2">
        <v>12</v>
      </c>
      <c r="B8" s="3">
        <f t="shared" si="0"/>
        <v>885</v>
      </c>
      <c r="C8" s="1">
        <v>364</v>
      </c>
      <c r="D8" s="1">
        <v>521</v>
      </c>
      <c r="E8" s="3">
        <f t="shared" si="1"/>
        <v>882</v>
      </c>
      <c r="F8" s="3">
        <f t="shared" si="2"/>
        <v>362</v>
      </c>
      <c r="G8" s="3">
        <f t="shared" si="3"/>
        <v>520</v>
      </c>
      <c r="H8" s="3">
        <f t="shared" si="4"/>
        <v>878</v>
      </c>
      <c r="I8" s="1">
        <v>362</v>
      </c>
      <c r="J8" s="1">
        <v>516</v>
      </c>
      <c r="K8" s="11">
        <f t="shared" si="5"/>
        <v>0.99546485260770978</v>
      </c>
      <c r="L8" s="11">
        <f t="shared" si="6"/>
        <v>1</v>
      </c>
      <c r="M8" s="11">
        <f t="shared" si="7"/>
        <v>0.99230769230769234</v>
      </c>
      <c r="N8" s="3">
        <f t="shared" si="8"/>
        <v>842</v>
      </c>
      <c r="O8" s="1">
        <v>362</v>
      </c>
      <c r="P8" s="1">
        <v>480</v>
      </c>
      <c r="Q8" s="11">
        <f t="shared" si="9"/>
        <v>0.95464852607709749</v>
      </c>
      <c r="R8" s="11">
        <f t="shared" si="10"/>
        <v>1</v>
      </c>
      <c r="S8" s="11">
        <f t="shared" si="11"/>
        <v>0.92307692307692313</v>
      </c>
      <c r="T8" s="3">
        <f t="shared" si="12"/>
        <v>11</v>
      </c>
      <c r="U8" s="1">
        <v>1</v>
      </c>
      <c r="V8" s="1">
        <v>10</v>
      </c>
      <c r="W8" s="3">
        <f t="shared" si="13"/>
        <v>824</v>
      </c>
      <c r="X8" s="1">
        <v>328</v>
      </c>
      <c r="Y8" s="1">
        <v>496</v>
      </c>
      <c r="Z8" s="11">
        <f t="shared" si="14"/>
        <v>0.93107344632768363</v>
      </c>
      <c r="AA8" s="11">
        <f t="shared" si="15"/>
        <v>0.90109890109890112</v>
      </c>
      <c r="AB8" s="11">
        <f t="shared" si="16"/>
        <v>0.95201535508637236</v>
      </c>
      <c r="AC8" s="1">
        <v>60</v>
      </c>
      <c r="AD8" s="1">
        <v>60</v>
      </c>
      <c r="AE8" s="11">
        <f t="shared" si="17"/>
        <v>1</v>
      </c>
      <c r="AF8" s="3">
        <f t="shared" si="18"/>
        <v>3</v>
      </c>
      <c r="AG8" s="1">
        <v>2</v>
      </c>
      <c r="AH8" s="1">
        <v>1</v>
      </c>
      <c r="AI8" s="1">
        <v>0</v>
      </c>
    </row>
    <row r="9" spans="1:35" ht="21" customHeight="1">
      <c r="A9" s="2">
        <v>34</v>
      </c>
      <c r="B9" s="3">
        <f t="shared" si="0"/>
        <v>743</v>
      </c>
      <c r="C9" s="1">
        <v>353</v>
      </c>
      <c r="D9" s="1">
        <v>390</v>
      </c>
      <c r="E9" s="3">
        <f t="shared" si="1"/>
        <v>743</v>
      </c>
      <c r="F9" s="3">
        <f t="shared" si="2"/>
        <v>353</v>
      </c>
      <c r="G9" s="3">
        <f t="shared" si="3"/>
        <v>390</v>
      </c>
      <c r="H9" s="3">
        <f t="shared" si="4"/>
        <v>738</v>
      </c>
      <c r="I9" s="1">
        <v>353</v>
      </c>
      <c r="J9" s="1">
        <v>385</v>
      </c>
      <c r="K9" s="11">
        <f t="shared" si="5"/>
        <v>0.99327052489905787</v>
      </c>
      <c r="L9" s="11">
        <f t="shared" si="6"/>
        <v>1</v>
      </c>
      <c r="M9" s="11">
        <f t="shared" si="7"/>
        <v>0.98717948717948723</v>
      </c>
      <c r="N9" s="3">
        <f t="shared" si="8"/>
        <v>723</v>
      </c>
      <c r="O9" s="1">
        <v>353</v>
      </c>
      <c r="P9" s="1">
        <v>370</v>
      </c>
      <c r="Q9" s="11">
        <f t="shared" si="9"/>
        <v>0.97308209959623149</v>
      </c>
      <c r="R9" s="11">
        <f t="shared" si="10"/>
        <v>1</v>
      </c>
      <c r="S9" s="11">
        <f t="shared" si="11"/>
        <v>0.94871794871794868</v>
      </c>
      <c r="T9" s="3">
        <f t="shared" si="12"/>
        <v>5</v>
      </c>
      <c r="U9" s="1">
        <v>0</v>
      </c>
      <c r="V9" s="1">
        <v>5</v>
      </c>
      <c r="W9" s="3">
        <f t="shared" si="13"/>
        <v>700</v>
      </c>
      <c r="X9" s="1">
        <v>320</v>
      </c>
      <c r="Y9" s="1">
        <v>380</v>
      </c>
      <c r="Z9" s="11">
        <f t="shared" si="14"/>
        <v>0.94212651413189774</v>
      </c>
      <c r="AA9" s="11">
        <f t="shared" si="15"/>
        <v>0.90651558073654392</v>
      </c>
      <c r="AB9" s="11">
        <f t="shared" si="16"/>
        <v>0.97435897435897434</v>
      </c>
      <c r="AC9" s="1">
        <v>92</v>
      </c>
      <c r="AD9" s="1">
        <v>92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1" customHeight="1">
      <c r="A10" s="2">
        <v>35</v>
      </c>
      <c r="B10" s="3">
        <f t="shared" si="0"/>
        <v>612</v>
      </c>
      <c r="C10" s="1">
        <v>258</v>
      </c>
      <c r="D10" s="1">
        <v>354</v>
      </c>
      <c r="E10" s="3">
        <f t="shared" si="1"/>
        <v>608</v>
      </c>
      <c r="F10" s="3">
        <f t="shared" si="2"/>
        <v>257</v>
      </c>
      <c r="G10" s="3">
        <f t="shared" si="3"/>
        <v>351</v>
      </c>
      <c r="H10" s="3">
        <f t="shared" si="4"/>
        <v>591</v>
      </c>
      <c r="I10" s="1">
        <v>257</v>
      </c>
      <c r="J10" s="1">
        <v>334</v>
      </c>
      <c r="K10" s="11">
        <f t="shared" si="5"/>
        <v>0.97203947368421051</v>
      </c>
      <c r="L10" s="11">
        <f t="shared" si="6"/>
        <v>1</v>
      </c>
      <c r="M10" s="11">
        <f t="shared" si="7"/>
        <v>0.95156695156695159</v>
      </c>
      <c r="N10" s="3">
        <f t="shared" si="8"/>
        <v>577</v>
      </c>
      <c r="O10" s="1">
        <v>257</v>
      </c>
      <c r="P10" s="1">
        <v>320</v>
      </c>
      <c r="Q10" s="11">
        <f t="shared" si="9"/>
        <v>0.94901315789473684</v>
      </c>
      <c r="R10" s="11">
        <f t="shared" si="10"/>
        <v>1</v>
      </c>
      <c r="S10" s="11">
        <f t="shared" si="11"/>
        <v>0.9116809116809117</v>
      </c>
      <c r="T10" s="3">
        <f t="shared" si="12"/>
        <v>11</v>
      </c>
      <c r="U10" s="1">
        <v>4</v>
      </c>
      <c r="V10" s="1">
        <v>7</v>
      </c>
      <c r="W10" s="3">
        <f t="shared" si="13"/>
        <v>591</v>
      </c>
      <c r="X10" s="1">
        <v>247</v>
      </c>
      <c r="Y10" s="1">
        <v>344</v>
      </c>
      <c r="Z10" s="11">
        <f t="shared" si="14"/>
        <v>0.96568627450980393</v>
      </c>
      <c r="AA10" s="11">
        <f t="shared" si="15"/>
        <v>0.95736434108527135</v>
      </c>
      <c r="AB10" s="11">
        <f t="shared" si="16"/>
        <v>0.97175141242937857</v>
      </c>
      <c r="AC10" s="1">
        <v>60</v>
      </c>
      <c r="AD10" s="1">
        <v>60</v>
      </c>
      <c r="AE10" s="11">
        <f t="shared" si="17"/>
        <v>1</v>
      </c>
      <c r="AF10" s="3">
        <f t="shared" si="18"/>
        <v>4</v>
      </c>
      <c r="AG10" s="1">
        <v>1</v>
      </c>
      <c r="AH10" s="1">
        <v>3</v>
      </c>
      <c r="AI10" s="1">
        <v>0</v>
      </c>
    </row>
    <row r="11" spans="1:35" ht="21" customHeight="1">
      <c r="A11" s="2">
        <v>41</v>
      </c>
      <c r="B11" s="3">
        <f t="shared" si="0"/>
        <v>185</v>
      </c>
      <c r="C11" s="1">
        <v>73</v>
      </c>
      <c r="D11" s="1">
        <v>112</v>
      </c>
      <c r="E11" s="3">
        <f t="shared" si="1"/>
        <v>182</v>
      </c>
      <c r="F11" s="3">
        <f t="shared" si="2"/>
        <v>73</v>
      </c>
      <c r="G11" s="3">
        <f t="shared" si="3"/>
        <v>109</v>
      </c>
      <c r="H11" s="3">
        <f t="shared" si="4"/>
        <v>176</v>
      </c>
      <c r="I11" s="1">
        <v>73</v>
      </c>
      <c r="J11" s="1">
        <v>103</v>
      </c>
      <c r="K11" s="11">
        <f t="shared" si="5"/>
        <v>0.96703296703296704</v>
      </c>
      <c r="L11" s="11">
        <f t="shared" si="6"/>
        <v>1</v>
      </c>
      <c r="M11" s="11">
        <f t="shared" si="7"/>
        <v>0.94495412844036697</v>
      </c>
      <c r="N11" s="3">
        <f t="shared" si="8"/>
        <v>173</v>
      </c>
      <c r="O11" s="1">
        <v>73</v>
      </c>
      <c r="P11" s="1">
        <v>100</v>
      </c>
      <c r="Q11" s="11">
        <f t="shared" si="9"/>
        <v>0.9505494505494505</v>
      </c>
      <c r="R11" s="11">
        <f t="shared" si="10"/>
        <v>1</v>
      </c>
      <c r="S11" s="11">
        <f t="shared" si="11"/>
        <v>0.91743119266055051</v>
      </c>
      <c r="T11" s="3">
        <f t="shared" si="12"/>
        <v>3</v>
      </c>
      <c r="U11" s="1">
        <v>1</v>
      </c>
      <c r="V11" s="1">
        <v>2</v>
      </c>
      <c r="W11" s="3">
        <f t="shared" si="13"/>
        <v>176</v>
      </c>
      <c r="X11" s="1">
        <v>73</v>
      </c>
      <c r="Y11" s="1">
        <v>103</v>
      </c>
      <c r="Z11" s="11">
        <f t="shared" si="14"/>
        <v>0.9513513513513514</v>
      </c>
      <c r="AA11" s="11">
        <f t="shared" si="15"/>
        <v>1</v>
      </c>
      <c r="AB11" s="11">
        <f t="shared" si="16"/>
        <v>0.9196428571428571</v>
      </c>
      <c r="AC11" s="1">
        <v>30</v>
      </c>
      <c r="AD11" s="1">
        <v>30</v>
      </c>
      <c r="AE11" s="11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21" customHeight="1">
      <c r="A12" s="2">
        <v>48</v>
      </c>
      <c r="B12" s="3">
        <f t="shared" si="0"/>
        <v>469</v>
      </c>
      <c r="C12" s="1">
        <v>222</v>
      </c>
      <c r="D12" s="1">
        <v>247</v>
      </c>
      <c r="E12" s="3">
        <f t="shared" si="1"/>
        <v>465</v>
      </c>
      <c r="F12" s="3">
        <f t="shared" si="2"/>
        <v>220</v>
      </c>
      <c r="G12" s="3">
        <f t="shared" si="3"/>
        <v>245</v>
      </c>
      <c r="H12" s="3">
        <f t="shared" si="4"/>
        <v>465</v>
      </c>
      <c r="I12" s="1">
        <v>220</v>
      </c>
      <c r="J12" s="1">
        <v>245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444</v>
      </c>
      <c r="O12" s="1">
        <v>220</v>
      </c>
      <c r="P12" s="1">
        <v>224</v>
      </c>
      <c r="Q12" s="11">
        <f t="shared" si="9"/>
        <v>0.95483870967741935</v>
      </c>
      <c r="R12" s="11">
        <f t="shared" si="10"/>
        <v>1</v>
      </c>
      <c r="S12" s="11">
        <f t="shared" si="11"/>
        <v>0.91428571428571426</v>
      </c>
      <c r="T12" s="3">
        <f t="shared" si="12"/>
        <v>2</v>
      </c>
      <c r="U12" s="1">
        <v>0</v>
      </c>
      <c r="V12" s="1">
        <v>2</v>
      </c>
      <c r="W12" s="3">
        <f t="shared" si="13"/>
        <v>456</v>
      </c>
      <c r="X12" s="1">
        <v>214</v>
      </c>
      <c r="Y12" s="1">
        <v>242</v>
      </c>
      <c r="Z12" s="11">
        <f t="shared" si="14"/>
        <v>0.97228144989339016</v>
      </c>
      <c r="AA12" s="11">
        <f t="shared" si="15"/>
        <v>0.963963963963964</v>
      </c>
      <c r="AB12" s="11">
        <f t="shared" si="16"/>
        <v>0.97975708502024295</v>
      </c>
      <c r="AC12" s="1">
        <v>30</v>
      </c>
      <c r="AD12" s="1">
        <v>30</v>
      </c>
      <c r="AE12" s="11">
        <f t="shared" si="17"/>
        <v>1</v>
      </c>
      <c r="AF12" s="3">
        <f t="shared" si="18"/>
        <v>3</v>
      </c>
      <c r="AG12" s="1">
        <v>1</v>
      </c>
      <c r="AH12" s="1">
        <v>2</v>
      </c>
      <c r="AI12" s="1">
        <v>1</v>
      </c>
    </row>
    <row r="13" spans="1:35" ht="21" customHeight="1">
      <c r="A13" s="2">
        <v>53</v>
      </c>
      <c r="B13" s="3">
        <f t="shared" si="0"/>
        <v>1303</v>
      </c>
      <c r="C13" s="1">
        <v>600</v>
      </c>
      <c r="D13" s="1">
        <v>703</v>
      </c>
      <c r="E13" s="3">
        <f t="shared" si="1"/>
        <v>1297</v>
      </c>
      <c r="F13" s="3">
        <f t="shared" si="2"/>
        <v>599</v>
      </c>
      <c r="G13" s="3">
        <f t="shared" si="3"/>
        <v>698</v>
      </c>
      <c r="H13" s="3">
        <f t="shared" si="4"/>
        <v>1281</v>
      </c>
      <c r="I13" s="1">
        <v>599</v>
      </c>
      <c r="J13" s="1">
        <v>682</v>
      </c>
      <c r="K13" s="11">
        <f t="shared" si="5"/>
        <v>0.98766383962991522</v>
      </c>
      <c r="L13" s="11">
        <f t="shared" si="6"/>
        <v>1</v>
      </c>
      <c r="M13" s="11">
        <f t="shared" si="7"/>
        <v>0.97707736389684818</v>
      </c>
      <c r="N13" s="3">
        <f t="shared" si="8"/>
        <v>1250</v>
      </c>
      <c r="O13" s="1">
        <v>599</v>
      </c>
      <c r="P13" s="1">
        <v>651</v>
      </c>
      <c r="Q13" s="11">
        <f t="shared" si="9"/>
        <v>0.96376252891287584</v>
      </c>
      <c r="R13" s="11">
        <f t="shared" si="10"/>
        <v>1</v>
      </c>
      <c r="S13" s="11">
        <f t="shared" si="11"/>
        <v>0.93266475644699143</v>
      </c>
      <c r="T13" s="3">
        <f t="shared" si="12"/>
        <v>11</v>
      </c>
      <c r="U13" s="1">
        <v>2</v>
      </c>
      <c r="V13" s="1">
        <v>9</v>
      </c>
      <c r="W13" s="3">
        <f t="shared" si="13"/>
        <v>1272</v>
      </c>
      <c r="X13" s="1">
        <v>586</v>
      </c>
      <c r="Y13" s="1">
        <v>686</v>
      </c>
      <c r="Z13" s="11">
        <f t="shared" si="14"/>
        <v>0.97620874904067534</v>
      </c>
      <c r="AA13" s="11">
        <f t="shared" si="15"/>
        <v>0.97666666666666668</v>
      </c>
      <c r="AB13" s="11">
        <f t="shared" si="16"/>
        <v>0.97581792318634419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6</v>
      </c>
      <c r="AG13" s="1">
        <v>1</v>
      </c>
      <c r="AH13" s="1">
        <v>5</v>
      </c>
      <c r="AI13" s="1">
        <v>0</v>
      </c>
    </row>
    <row r="14" spans="1:35" ht="21" customHeight="1">
      <c r="A14" s="2">
        <v>66</v>
      </c>
      <c r="B14" s="3">
        <f t="shared" si="0"/>
        <v>469</v>
      </c>
      <c r="C14" s="1">
        <v>228</v>
      </c>
      <c r="D14" s="1">
        <v>241</v>
      </c>
      <c r="E14" s="3">
        <f t="shared" si="1"/>
        <v>469</v>
      </c>
      <c r="F14" s="3">
        <f t="shared" si="2"/>
        <v>228</v>
      </c>
      <c r="G14" s="3">
        <f t="shared" si="3"/>
        <v>241</v>
      </c>
      <c r="H14" s="3">
        <f t="shared" si="4"/>
        <v>462</v>
      </c>
      <c r="I14" s="1">
        <v>228</v>
      </c>
      <c r="J14" s="1">
        <v>234</v>
      </c>
      <c r="K14" s="11">
        <f t="shared" si="5"/>
        <v>0.9850746268656716</v>
      </c>
      <c r="L14" s="11">
        <f t="shared" si="6"/>
        <v>1</v>
      </c>
      <c r="M14" s="11">
        <f t="shared" si="7"/>
        <v>0.97095435684647302</v>
      </c>
      <c r="N14" s="3">
        <f t="shared" si="8"/>
        <v>422</v>
      </c>
      <c r="O14" s="1">
        <v>228</v>
      </c>
      <c r="P14" s="1">
        <v>194</v>
      </c>
      <c r="Q14" s="11">
        <f t="shared" si="9"/>
        <v>0.89978678038379534</v>
      </c>
      <c r="R14" s="11">
        <f t="shared" si="10"/>
        <v>1</v>
      </c>
      <c r="S14" s="11">
        <f t="shared" si="11"/>
        <v>0.80497925311203322</v>
      </c>
      <c r="T14" s="3">
        <f t="shared" si="12"/>
        <v>5</v>
      </c>
      <c r="U14" s="1">
        <v>1</v>
      </c>
      <c r="V14" s="1">
        <v>4</v>
      </c>
      <c r="W14" s="3">
        <f t="shared" si="13"/>
        <v>462</v>
      </c>
      <c r="X14" s="1">
        <v>228</v>
      </c>
      <c r="Y14" s="1">
        <v>234</v>
      </c>
      <c r="Z14" s="11">
        <f t="shared" si="14"/>
        <v>0.9850746268656716</v>
      </c>
      <c r="AA14" s="11">
        <f t="shared" si="15"/>
        <v>1</v>
      </c>
      <c r="AB14" s="11">
        <f t="shared" si="16"/>
        <v>0.97095435684647302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1" customHeight="1">
      <c r="A15" s="2">
        <v>120</v>
      </c>
      <c r="B15" s="3">
        <f t="shared" si="0"/>
        <v>300</v>
      </c>
      <c r="C15" s="1">
        <v>162</v>
      </c>
      <c r="D15" s="1">
        <v>138</v>
      </c>
      <c r="E15" s="3">
        <f t="shared" si="1"/>
        <v>299</v>
      </c>
      <c r="F15" s="3">
        <f t="shared" si="2"/>
        <v>161</v>
      </c>
      <c r="G15" s="3">
        <f t="shared" si="3"/>
        <v>138</v>
      </c>
      <c r="H15" s="3">
        <f t="shared" si="4"/>
        <v>299</v>
      </c>
      <c r="I15" s="1">
        <v>161</v>
      </c>
      <c r="J15" s="1">
        <v>138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295</v>
      </c>
      <c r="O15" s="1">
        <v>161</v>
      </c>
      <c r="P15" s="1">
        <v>134</v>
      </c>
      <c r="Q15" s="11">
        <f t="shared" si="9"/>
        <v>0.98662207357859533</v>
      </c>
      <c r="R15" s="11">
        <f t="shared" si="10"/>
        <v>1</v>
      </c>
      <c r="S15" s="11">
        <f t="shared" si="11"/>
        <v>0.97101449275362317</v>
      </c>
      <c r="T15" s="3">
        <f t="shared" si="12"/>
        <v>10</v>
      </c>
      <c r="U15" s="1">
        <v>5</v>
      </c>
      <c r="V15" s="1">
        <v>5</v>
      </c>
      <c r="W15" s="3">
        <f t="shared" si="13"/>
        <v>282</v>
      </c>
      <c r="X15" s="1">
        <v>149</v>
      </c>
      <c r="Y15" s="1">
        <v>133</v>
      </c>
      <c r="Z15" s="11">
        <f t="shared" si="14"/>
        <v>0.94</v>
      </c>
      <c r="AA15" s="11">
        <f t="shared" si="15"/>
        <v>0.91975308641975306</v>
      </c>
      <c r="AB15" s="11">
        <f t="shared" si="16"/>
        <v>0.96376811594202894</v>
      </c>
      <c r="AC15" s="1">
        <v>60</v>
      </c>
      <c r="AD15" s="1">
        <v>60</v>
      </c>
      <c r="AE15" s="11">
        <f t="shared" si="17"/>
        <v>1</v>
      </c>
      <c r="AF15" s="3">
        <f t="shared" si="18"/>
        <v>1</v>
      </c>
      <c r="AG15" s="1">
        <v>1</v>
      </c>
      <c r="AH15" s="1">
        <v>0</v>
      </c>
      <c r="AI15" s="1">
        <v>0</v>
      </c>
    </row>
    <row r="16" spans="1:35" ht="21" customHeight="1">
      <c r="A16" s="2" t="s">
        <v>24</v>
      </c>
      <c r="B16" s="3">
        <f t="shared" si="0"/>
        <v>5726</v>
      </c>
      <c r="C16" s="3">
        <f>SUM(C6:C15)</f>
        <v>2585</v>
      </c>
      <c r="D16" s="3">
        <f>SUM(D6:D15)</f>
        <v>3141</v>
      </c>
      <c r="E16" s="3">
        <f t="shared" si="1"/>
        <v>5702</v>
      </c>
      <c r="F16" s="3">
        <f t="shared" si="2"/>
        <v>2576</v>
      </c>
      <c r="G16" s="3">
        <f t="shared" si="3"/>
        <v>3126</v>
      </c>
      <c r="H16" s="3">
        <f t="shared" si="4"/>
        <v>5641</v>
      </c>
      <c r="I16" s="3">
        <f>SUM(I6:I15)</f>
        <v>2576</v>
      </c>
      <c r="J16" s="3">
        <f>SUM(J6:J15)</f>
        <v>3065</v>
      </c>
      <c r="K16" s="11">
        <f t="shared" si="5"/>
        <v>0.98930199929849172</v>
      </c>
      <c r="L16" s="11">
        <f t="shared" si="6"/>
        <v>1</v>
      </c>
      <c r="M16" s="11">
        <f t="shared" si="7"/>
        <v>0.98048624440179144</v>
      </c>
      <c r="N16" s="3">
        <f t="shared" si="8"/>
        <v>5474</v>
      </c>
      <c r="O16" s="3">
        <f>SUM(O6:O15)</f>
        <v>2576</v>
      </c>
      <c r="P16" s="3">
        <f>SUM(P6:P15)</f>
        <v>2898</v>
      </c>
      <c r="Q16" s="11">
        <f t="shared" si="9"/>
        <v>0.96001403016485443</v>
      </c>
      <c r="R16" s="11">
        <f t="shared" si="10"/>
        <v>1</v>
      </c>
      <c r="S16" s="11">
        <f t="shared" si="11"/>
        <v>0.92706333973128596</v>
      </c>
      <c r="T16" s="3">
        <f t="shared" si="12"/>
        <v>70</v>
      </c>
      <c r="U16" s="3">
        <f>SUM(U6:U15)</f>
        <v>20</v>
      </c>
      <c r="V16" s="3">
        <f>SUM(V6:V15)</f>
        <v>50</v>
      </c>
      <c r="W16" s="3">
        <f t="shared" si="13"/>
        <v>5512</v>
      </c>
      <c r="X16" s="3">
        <f>SUM(X6:X15)</f>
        <v>2466</v>
      </c>
      <c r="Y16" s="3">
        <f>SUM(Y6:Y15)</f>
        <v>3046</v>
      </c>
      <c r="Z16" s="11">
        <f t="shared" si="14"/>
        <v>0.96262661543835137</v>
      </c>
      <c r="AA16" s="11">
        <f t="shared" si="15"/>
        <v>0.95396518375241779</v>
      </c>
      <c r="AB16" s="11">
        <f t="shared" si="16"/>
        <v>0.96975485514167459</v>
      </c>
      <c r="AC16" s="3">
        <f>SUM(AC6:AC15)</f>
        <v>572</v>
      </c>
      <c r="AD16" s="3">
        <f>SUM(AD6:AD15)</f>
        <v>572</v>
      </c>
      <c r="AE16" s="11">
        <f t="shared" si="17"/>
        <v>1</v>
      </c>
      <c r="AF16" s="3">
        <f t="shared" si="18"/>
        <v>23</v>
      </c>
      <c r="AG16" s="3">
        <f>SUM(AG6:AG15)</f>
        <v>8</v>
      </c>
      <c r="AH16" s="3">
        <f>SUM(AH6:AH15)</f>
        <v>15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38</v>
      </c>
    </row>
    <row r="53" spans="1:9">
      <c r="A53" s="24" t="s">
        <v>0</v>
      </c>
      <c r="B53" s="1" t="s">
        <v>27</v>
      </c>
      <c r="C53" s="1"/>
      <c r="D53" s="1"/>
      <c r="E53" s="1"/>
      <c r="F53" s="1"/>
      <c r="G53" s="1"/>
      <c r="H53" s="1"/>
      <c r="I53" s="1"/>
    </row>
    <row r="54" spans="1:9">
      <c r="A54" s="25"/>
      <c r="B54" s="41" t="s">
        <v>25</v>
      </c>
      <c r="C54" s="41" t="s">
        <v>26</v>
      </c>
      <c r="D54" s="41" t="s">
        <v>28</v>
      </c>
      <c r="E54" s="42" t="s">
        <v>30</v>
      </c>
      <c r="F54" s="42" t="s">
        <v>31</v>
      </c>
      <c r="G54" s="42" t="s">
        <v>32</v>
      </c>
      <c r="H54" s="42" t="s">
        <v>33</v>
      </c>
      <c r="I54" s="42" t="s">
        <v>37</v>
      </c>
    </row>
    <row r="55" spans="1:9">
      <c r="A55" s="26"/>
      <c r="B55" s="41"/>
      <c r="C55" s="41"/>
      <c r="D55" s="41"/>
      <c r="E55" s="43"/>
      <c r="F55" s="43"/>
      <c r="G55" s="43"/>
      <c r="H55" s="43"/>
      <c r="I55" s="43"/>
    </row>
    <row r="56" spans="1:9" ht="15.75">
      <c r="A56" s="2">
        <v>7</v>
      </c>
      <c r="B56" s="16">
        <f>Січень!S6</f>
        <v>0.98540145985401462</v>
      </c>
      <c r="C56" s="16">
        <f>Лютий!S6</f>
        <v>0.98540145985401462</v>
      </c>
      <c r="D56" s="16">
        <f>Березень!S6</f>
        <v>0.98529411764705888</v>
      </c>
      <c r="E56" s="16">
        <f>Квітень!S6</f>
        <v>1</v>
      </c>
      <c r="F56" s="16">
        <f>Травень!S6</f>
        <v>0.98529411764705888</v>
      </c>
      <c r="G56" s="16">
        <f>вересень!S6</f>
        <v>0.87826086956521743</v>
      </c>
      <c r="H56" s="16">
        <f>жовтень!S6</f>
        <v>0.97413793103448276</v>
      </c>
      <c r="I56" s="16">
        <f>S6</f>
        <v>0.97457627118644063</v>
      </c>
    </row>
    <row r="57" spans="1:9" ht="15.75">
      <c r="A57" s="2">
        <v>10</v>
      </c>
      <c r="B57" s="16">
        <f>Січень!S7</f>
        <v>0.98787878787878791</v>
      </c>
      <c r="C57" s="16">
        <f>Лютий!S7</f>
        <v>0.98787878787878791</v>
      </c>
      <c r="D57" s="16">
        <f>Березень!S7</f>
        <v>0.9878419452887538</v>
      </c>
      <c r="E57" s="16">
        <f>Квітень!S7</f>
        <v>0.98776758409785936</v>
      </c>
      <c r="F57" s="16">
        <f>Травень!S7</f>
        <v>0.99388379204892963</v>
      </c>
      <c r="G57" s="16">
        <f>вересень!S7</f>
        <v>0.94321766561514198</v>
      </c>
      <c r="H57" s="16">
        <f>жовтень!S7</f>
        <v>0.96518987341772156</v>
      </c>
      <c r="I57" s="16">
        <f t="shared" ref="I57:I66" si="19">S7</f>
        <v>0.98101265822784811</v>
      </c>
    </row>
    <row r="58" spans="1:9" ht="15.75">
      <c r="A58" s="2">
        <v>12</v>
      </c>
      <c r="B58" s="16">
        <f>Січень!S8</f>
        <v>0.97535934291581106</v>
      </c>
      <c r="C58" s="16">
        <f>Лютий!S8</f>
        <v>0.95926680244399187</v>
      </c>
      <c r="D58" s="16">
        <f>Березень!S8</f>
        <v>0.96714579055441474</v>
      </c>
      <c r="E58" s="16">
        <f>Квітень!S8</f>
        <v>0.96714579055441474</v>
      </c>
      <c r="F58" s="16">
        <f>Травень!S8</f>
        <v>0.96714579055441474</v>
      </c>
      <c r="G58" s="16">
        <f>вересень!S8</f>
        <v>0.91346153846153844</v>
      </c>
      <c r="H58" s="16">
        <f>жовтень!S8</f>
        <v>0.91346153846153844</v>
      </c>
      <c r="I58" s="16">
        <f t="shared" si="19"/>
        <v>0.92307692307692313</v>
      </c>
    </row>
    <row r="59" spans="1:9" ht="15.75">
      <c r="A59" s="2">
        <v>34</v>
      </c>
      <c r="B59" s="16">
        <f>Січень!S9</f>
        <v>0.94070080862533689</v>
      </c>
      <c r="C59" s="16">
        <f>Лютий!S9</f>
        <v>0.94339622641509435</v>
      </c>
      <c r="D59" s="16">
        <f>Березень!S9</f>
        <v>0.92432432432432432</v>
      </c>
      <c r="E59" s="16">
        <f>Квітень!S9</f>
        <v>0.95890410958904104</v>
      </c>
      <c r="F59" s="16">
        <f>Травень!S9</f>
        <v>0.98901098901098905</v>
      </c>
      <c r="G59" s="16">
        <f>вересень!S9</f>
        <v>0.86700767263427114</v>
      </c>
      <c r="H59" s="16">
        <f>жовтень!S9</f>
        <v>0.89743589743589747</v>
      </c>
      <c r="I59" s="16">
        <f t="shared" si="19"/>
        <v>0.94871794871794868</v>
      </c>
    </row>
    <row r="60" spans="1:9" ht="15.75">
      <c r="A60" s="2">
        <v>35</v>
      </c>
      <c r="B60" s="16">
        <f>Січень!S10</f>
        <v>0.9889196675900277</v>
      </c>
      <c r="C60" s="16">
        <f>Лютий!S10</f>
        <v>0.98351648351648346</v>
      </c>
      <c r="D60" s="16">
        <f>Березень!S10</f>
        <v>0.9889196675900277</v>
      </c>
      <c r="E60" s="16">
        <f>Квітень!S10</f>
        <v>0.9916666666666667</v>
      </c>
      <c r="F60" s="16">
        <f>Травень!S10</f>
        <v>1</v>
      </c>
      <c r="G60" s="16">
        <f>вересень!S10</f>
        <v>0.90625</v>
      </c>
      <c r="H60" s="16">
        <f>жовтень!S10</f>
        <v>0.90960451977401124</v>
      </c>
      <c r="I60" s="16">
        <f t="shared" si="19"/>
        <v>0.9116809116809117</v>
      </c>
    </row>
    <row r="61" spans="1:9" ht="15.75">
      <c r="A61" s="2">
        <v>41</v>
      </c>
      <c r="B61" s="16">
        <f>Січень!S11</f>
        <v>0.89719626168224298</v>
      </c>
      <c r="C61" s="16">
        <f>Лютий!S11</f>
        <v>0.87155963302752293</v>
      </c>
      <c r="D61" s="16">
        <f>Березень!S11</f>
        <v>0.89622641509433965</v>
      </c>
      <c r="E61" s="16">
        <f>Квітень!S11</f>
        <v>0.89622641509433965</v>
      </c>
      <c r="F61" s="16">
        <f>Травень!S11</f>
        <v>0.87735849056603776</v>
      </c>
      <c r="G61" s="16">
        <f>вересень!S11</f>
        <v>0.92920353982300885</v>
      </c>
      <c r="H61" s="16">
        <f>жовтень!S11</f>
        <v>0.92592592592592593</v>
      </c>
      <c r="I61" s="16">
        <f t="shared" si="19"/>
        <v>0.91743119266055051</v>
      </c>
    </row>
    <row r="62" spans="1:9" ht="15.75">
      <c r="A62" s="2">
        <v>48</v>
      </c>
      <c r="B62" s="16">
        <f>Січень!S12</f>
        <v>0.89915966386554624</v>
      </c>
      <c r="C62" s="16">
        <f>Лютий!S12</f>
        <v>0.89583333333333337</v>
      </c>
      <c r="D62" s="16">
        <f>Березень!S12</f>
        <v>0.90794979079497906</v>
      </c>
      <c r="E62" s="16">
        <f>Квітень!S12</f>
        <v>0.90416666666666667</v>
      </c>
      <c r="F62" s="16">
        <f>Травень!S12</f>
        <v>0.90794979079497906</v>
      </c>
      <c r="G62" s="16">
        <f>вересень!S12</f>
        <v>0.89959839357429716</v>
      </c>
      <c r="H62" s="16">
        <f>жовтень!S12</f>
        <v>0.90688259109311742</v>
      </c>
      <c r="I62" s="16">
        <f t="shared" si="19"/>
        <v>0.91428571428571426</v>
      </c>
    </row>
    <row r="63" spans="1:9" ht="15.75">
      <c r="A63" s="2">
        <v>53</v>
      </c>
      <c r="B63" s="16">
        <f>Січень!S13</f>
        <v>0.9263157894736842</v>
      </c>
      <c r="C63" s="16">
        <f>Лютий!S13</f>
        <v>0.91916167664670656</v>
      </c>
      <c r="D63" s="16">
        <f>Березень!S13</f>
        <v>0.92900302114803623</v>
      </c>
      <c r="E63" s="16">
        <f>Квітень!S13</f>
        <v>0.92867981790591803</v>
      </c>
      <c r="F63" s="16">
        <f>Травень!S13</f>
        <v>0.9299847792998478</v>
      </c>
      <c r="G63" s="16">
        <f>вересень!S13</f>
        <v>0.93381294964028771</v>
      </c>
      <c r="H63" s="16">
        <f>жовтень!S13</f>
        <v>0.93113342898134865</v>
      </c>
      <c r="I63" s="16">
        <f t="shared" si="19"/>
        <v>0.93266475644699143</v>
      </c>
    </row>
    <row r="64" spans="1:9" ht="15.75">
      <c r="A64" s="2">
        <v>66</v>
      </c>
      <c r="B64" s="16">
        <f>Січень!S14</f>
        <v>0.89956331877729256</v>
      </c>
      <c r="C64" s="16">
        <f>Лютий!S14</f>
        <v>0.93859649122807021</v>
      </c>
      <c r="D64" s="16">
        <f>Березень!S14</f>
        <v>0.93859649122807021</v>
      </c>
      <c r="E64" s="16">
        <f>Квітень!S14</f>
        <v>0.93886462882096067</v>
      </c>
      <c r="F64" s="16">
        <f>Травень!S14</f>
        <v>0.93886462882096067</v>
      </c>
      <c r="G64" s="16">
        <f>вересень!S14</f>
        <v>0.80508474576271183</v>
      </c>
      <c r="H64" s="16">
        <f>жовтень!S14</f>
        <v>0.79497907949790791</v>
      </c>
      <c r="I64" s="16">
        <f t="shared" si="19"/>
        <v>0.80497925311203322</v>
      </c>
    </row>
    <row r="65" spans="1:9" ht="15.75">
      <c r="A65" s="2">
        <v>120</v>
      </c>
      <c r="B65" s="16">
        <f>Січень!S15</f>
        <v>0.98484848484848486</v>
      </c>
      <c r="C65" s="16">
        <f>Лютий!S15</f>
        <v>0.98449612403100772</v>
      </c>
      <c r="D65" s="16">
        <f>Березень!S15</f>
        <v>0.98449612403100772</v>
      </c>
      <c r="E65" s="16">
        <f>Квітень!S15</f>
        <v>0.97637795275590555</v>
      </c>
      <c r="F65" s="16">
        <f>Травень!S15</f>
        <v>0.9609375</v>
      </c>
      <c r="G65" s="16">
        <f>вересень!S15</f>
        <v>0.95070422535211263</v>
      </c>
      <c r="H65" s="16">
        <f>жовтень!S15</f>
        <v>0.94366197183098588</v>
      </c>
      <c r="I65" s="16">
        <f t="shared" si="19"/>
        <v>0.97101449275362317</v>
      </c>
    </row>
    <row r="66" spans="1:9" ht="15.75">
      <c r="A66" s="2" t="s">
        <v>24</v>
      </c>
      <c r="B66" s="16">
        <f>Січень!S16</f>
        <v>0.94995093228655547</v>
      </c>
      <c r="C66" s="16">
        <f>Лютий!S16</f>
        <v>0.94717965438539287</v>
      </c>
      <c r="D66" s="16">
        <f>Березень!S16</f>
        <v>0.95077125041023958</v>
      </c>
      <c r="E66" s="16">
        <f>Квітень!S16</f>
        <v>0.95521896608495227</v>
      </c>
      <c r="F66" s="16">
        <f>Травень!S16</f>
        <v>0.95911638641608965</v>
      </c>
      <c r="G66" s="16">
        <f>вересень!S16</f>
        <v>0.90607028753993613</v>
      </c>
      <c r="H66" s="16">
        <f>жовтень!S16</f>
        <v>0.91466922339405565</v>
      </c>
      <c r="I66" s="16">
        <f t="shared" si="19"/>
        <v>0.92706333973128596</v>
      </c>
    </row>
  </sheetData>
  <mergeCells count="46">
    <mergeCell ref="AG4:AH4"/>
    <mergeCell ref="A53:A55"/>
    <mergeCell ref="B54:B55"/>
    <mergeCell ref="C54:C55"/>
    <mergeCell ref="AC4:AC5"/>
    <mergeCell ref="AD4:AD5"/>
    <mergeCell ref="AE4:AE5"/>
    <mergeCell ref="AF4:AF5"/>
    <mergeCell ref="W4:W5"/>
    <mergeCell ref="I54:I55"/>
    <mergeCell ref="AA4:AB4"/>
    <mergeCell ref="Q4:Q5"/>
    <mergeCell ref="R4:S4"/>
    <mergeCell ref="T4:T5"/>
    <mergeCell ref="U4:V4"/>
    <mergeCell ref="D54:D55"/>
    <mergeCell ref="E54:E55"/>
    <mergeCell ref="F54:F55"/>
    <mergeCell ref="G54:G55"/>
    <mergeCell ref="H54:H55"/>
    <mergeCell ref="AI3:AI5"/>
    <mergeCell ref="B4:B5"/>
    <mergeCell ref="C4:D4"/>
    <mergeCell ref="E4:E5"/>
    <mergeCell ref="F4:G4"/>
    <mergeCell ref="H4:H5"/>
    <mergeCell ref="I4:J4"/>
    <mergeCell ref="K4:K5"/>
    <mergeCell ref="X4:Y4"/>
    <mergeCell ref="Z4:Z5"/>
    <mergeCell ref="Q3:S3"/>
    <mergeCell ref="T3:V3"/>
    <mergeCell ref="W3:Y3"/>
    <mergeCell ref="Z3:AB3"/>
    <mergeCell ref="AC3:AE3"/>
    <mergeCell ref="AF3:AH3"/>
    <mergeCell ref="D2:P2"/>
    <mergeCell ref="A3:A5"/>
    <mergeCell ref="B3:D3"/>
    <mergeCell ref="E3:G3"/>
    <mergeCell ref="H3:J3"/>
    <mergeCell ref="K3:M3"/>
    <mergeCell ref="N3:P3"/>
    <mergeCell ref="L4:M4"/>
    <mergeCell ref="N4:N5"/>
    <mergeCell ref="O4:P4"/>
  </mergeCells>
  <phoneticPr fontId="0" type="noConversion"/>
  <pageMargins left="0.75" right="0.75" top="1" bottom="1" header="0.5" footer="0.5"/>
  <pageSetup paperSize="9" scale="58" orientation="landscape" verticalDpi="0" r:id="rId1"/>
  <headerFooter alignWithMargins="0"/>
  <rowBreaks count="1" manualBreakCount="1">
    <brk id="2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66"/>
  <sheetViews>
    <sheetView topLeftCell="A16" zoomScale="80" zoomScaleNormal="80" workbookViewId="0">
      <selection activeCell="Q56" sqref="Q5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23" t="s">
        <v>55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24" t="s">
        <v>0</v>
      </c>
      <c r="B3" s="40" t="s">
        <v>56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8" t="s">
        <v>4</v>
      </c>
      <c r="O3" s="29"/>
      <c r="P3" s="30"/>
      <c r="Q3" s="20" t="s">
        <v>5</v>
      </c>
      <c r="R3" s="21"/>
      <c r="S3" s="22"/>
      <c r="T3" s="20" t="s">
        <v>6</v>
      </c>
      <c r="U3" s="21"/>
      <c r="V3" s="22"/>
      <c r="W3" s="28" t="s">
        <v>7</v>
      </c>
      <c r="X3" s="29"/>
      <c r="Y3" s="30"/>
      <c r="Z3" s="20" t="s">
        <v>8</v>
      </c>
      <c r="AA3" s="21"/>
      <c r="AB3" s="22"/>
      <c r="AC3" s="28" t="s">
        <v>9</v>
      </c>
      <c r="AD3" s="29"/>
      <c r="AE3" s="30"/>
      <c r="AF3" s="20" t="s">
        <v>10</v>
      </c>
      <c r="AG3" s="21"/>
      <c r="AH3" s="22"/>
      <c r="AI3" s="33" t="s">
        <v>11</v>
      </c>
    </row>
    <row r="4" spans="1:35">
      <c r="A4" s="25"/>
      <c r="B4" s="31" t="s">
        <v>16</v>
      </c>
      <c r="C4" s="20" t="s">
        <v>12</v>
      </c>
      <c r="D4" s="22"/>
      <c r="E4" s="31" t="s">
        <v>16</v>
      </c>
      <c r="F4" s="20" t="s">
        <v>12</v>
      </c>
      <c r="G4" s="22"/>
      <c r="H4" s="31" t="s">
        <v>16</v>
      </c>
      <c r="I4" s="20" t="s">
        <v>12</v>
      </c>
      <c r="J4" s="22"/>
      <c r="K4" s="31" t="s">
        <v>16</v>
      </c>
      <c r="L4" s="20" t="s">
        <v>12</v>
      </c>
      <c r="M4" s="22"/>
      <c r="N4" s="36" t="s">
        <v>16</v>
      </c>
      <c r="O4" s="28" t="s">
        <v>12</v>
      </c>
      <c r="P4" s="30"/>
      <c r="Q4" s="31" t="s">
        <v>16</v>
      </c>
      <c r="R4" s="20" t="s">
        <v>12</v>
      </c>
      <c r="S4" s="22"/>
      <c r="T4" s="31" t="s">
        <v>16</v>
      </c>
      <c r="U4" s="20" t="s">
        <v>12</v>
      </c>
      <c r="V4" s="22"/>
      <c r="W4" s="36" t="s">
        <v>16</v>
      </c>
      <c r="X4" s="28" t="s">
        <v>12</v>
      </c>
      <c r="Y4" s="30"/>
      <c r="Z4" s="31" t="s">
        <v>16</v>
      </c>
      <c r="AA4" s="20" t="s">
        <v>12</v>
      </c>
      <c r="AB4" s="22"/>
      <c r="AC4" s="36" t="s">
        <v>13</v>
      </c>
      <c r="AD4" s="36" t="s">
        <v>14</v>
      </c>
      <c r="AE4" s="36" t="s">
        <v>15</v>
      </c>
      <c r="AF4" s="31" t="s">
        <v>16</v>
      </c>
      <c r="AG4" s="20" t="s">
        <v>12</v>
      </c>
      <c r="AH4" s="22"/>
      <c r="AI4" s="34"/>
    </row>
    <row r="5" spans="1:35" ht="49.5">
      <c r="A5" s="26"/>
      <c r="B5" s="32"/>
      <c r="C5" s="6" t="s">
        <v>17</v>
      </c>
      <c r="D5" s="6" t="s">
        <v>18</v>
      </c>
      <c r="E5" s="32"/>
      <c r="F5" s="6" t="s">
        <v>17</v>
      </c>
      <c r="G5" s="6" t="s">
        <v>18</v>
      </c>
      <c r="H5" s="32"/>
      <c r="I5" s="6" t="s">
        <v>17</v>
      </c>
      <c r="J5" s="6" t="s">
        <v>18</v>
      </c>
      <c r="K5" s="32"/>
      <c r="L5" s="6" t="s">
        <v>17</v>
      </c>
      <c r="M5" s="6" t="s">
        <v>18</v>
      </c>
      <c r="N5" s="37"/>
      <c r="O5" s="7" t="s">
        <v>17</v>
      </c>
      <c r="P5" s="7" t="s">
        <v>18</v>
      </c>
      <c r="Q5" s="32"/>
      <c r="R5" s="6" t="s">
        <v>17</v>
      </c>
      <c r="S5" s="6" t="s">
        <v>18</v>
      </c>
      <c r="T5" s="32"/>
      <c r="U5" s="6" t="s">
        <v>17</v>
      </c>
      <c r="V5" s="6" t="s">
        <v>18</v>
      </c>
      <c r="W5" s="37"/>
      <c r="X5" s="7" t="s">
        <v>17</v>
      </c>
      <c r="Y5" s="7" t="s">
        <v>18</v>
      </c>
      <c r="Z5" s="32"/>
      <c r="AA5" s="6" t="s">
        <v>17</v>
      </c>
      <c r="AB5" s="6" t="s">
        <v>18</v>
      </c>
      <c r="AC5" s="37"/>
      <c r="AD5" s="37"/>
      <c r="AE5" s="37"/>
      <c r="AF5" s="32"/>
      <c r="AG5" s="8" t="s">
        <v>19</v>
      </c>
      <c r="AH5" s="8" t="s">
        <v>20</v>
      </c>
      <c r="AI5" s="35"/>
    </row>
    <row r="6" spans="1:35" ht="15.75">
      <c r="A6" s="2">
        <v>7</v>
      </c>
      <c r="B6" s="3">
        <f t="shared" ref="B6:B16" si="0">C6+D6</f>
        <v>0</v>
      </c>
      <c r="C6" s="1"/>
      <c r="D6" s="1"/>
      <c r="E6" s="3">
        <f t="shared" ref="E6:E16" si="1">F6+G6</f>
        <v>0</v>
      </c>
      <c r="F6" s="3">
        <f t="shared" ref="F6:F16" si="2">C6-AG6-AI6</f>
        <v>0</v>
      </c>
      <c r="G6" s="3">
        <f t="shared" ref="G6:G16" si="3">D6-AH6</f>
        <v>0</v>
      </c>
      <c r="H6" s="3">
        <f t="shared" ref="H6:H16" si="4">I6+J6</f>
        <v>0</v>
      </c>
      <c r="I6" s="1"/>
      <c r="J6" s="1"/>
      <c r="K6" s="11" t="e">
        <f t="shared" ref="K6:K16" si="5">H6/E6</f>
        <v>#DIV/0!</v>
      </c>
      <c r="L6" s="11" t="e">
        <f t="shared" ref="L6:L16" si="6">I6/F6</f>
        <v>#DIV/0!</v>
      </c>
      <c r="M6" s="11" t="e">
        <f t="shared" ref="M6:M16" si="7">J6/G6</f>
        <v>#DIV/0!</v>
      </c>
      <c r="N6" s="3">
        <f t="shared" ref="N6:N16" si="8">O6+P6</f>
        <v>0</v>
      </c>
      <c r="O6" s="1"/>
      <c r="P6" s="1"/>
      <c r="Q6" s="11" t="e">
        <f t="shared" ref="Q6:Q16" si="9">N6/E6</f>
        <v>#DIV/0!</v>
      </c>
      <c r="R6" s="11" t="e">
        <f t="shared" ref="R6:R16" si="10">O6/F6</f>
        <v>#DIV/0!</v>
      </c>
      <c r="S6" s="11" t="e">
        <f t="shared" ref="S6:S16" si="11">P6/G6</f>
        <v>#DIV/0!</v>
      </c>
      <c r="T6" s="3">
        <f t="shared" ref="T6:T16" si="12">U6+V6</f>
        <v>0</v>
      </c>
      <c r="U6" s="1"/>
      <c r="V6" s="1"/>
      <c r="W6" s="3">
        <f t="shared" ref="W6:W16" si="13">X6+Y6</f>
        <v>0</v>
      </c>
      <c r="X6" s="1"/>
      <c r="Y6" s="1"/>
      <c r="Z6" s="11" t="e">
        <f t="shared" ref="Z6:Z16" si="14">W6/B6</f>
        <v>#DIV/0!</v>
      </c>
      <c r="AA6" s="11" t="e">
        <f t="shared" ref="AA6:AA16" si="15">X6/C6</f>
        <v>#DIV/0!</v>
      </c>
      <c r="AB6" s="11" t="e">
        <f t="shared" ref="AB6:AB16" si="16">Y6/D6</f>
        <v>#DIV/0!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0</v>
      </c>
      <c r="AG6" s="1"/>
      <c r="AH6" s="1"/>
      <c r="AI6" s="1">
        <v>0</v>
      </c>
    </row>
    <row r="7" spans="1:35" ht="15.75">
      <c r="A7" s="2">
        <v>10</v>
      </c>
      <c r="B7" s="3">
        <f t="shared" si="0"/>
        <v>0</v>
      </c>
      <c r="C7" s="1"/>
      <c r="D7" s="1"/>
      <c r="E7" s="3">
        <f t="shared" si="1"/>
        <v>0</v>
      </c>
      <c r="F7" s="3">
        <f t="shared" si="2"/>
        <v>0</v>
      </c>
      <c r="G7" s="3">
        <f t="shared" si="3"/>
        <v>0</v>
      </c>
      <c r="H7" s="3">
        <f t="shared" si="4"/>
        <v>0</v>
      </c>
      <c r="I7" s="1"/>
      <c r="J7" s="1"/>
      <c r="K7" s="11" t="e">
        <f t="shared" si="5"/>
        <v>#DIV/0!</v>
      </c>
      <c r="L7" s="11" t="e">
        <f t="shared" si="6"/>
        <v>#DIV/0!</v>
      </c>
      <c r="M7" s="11" t="e">
        <f t="shared" si="7"/>
        <v>#DIV/0!</v>
      </c>
      <c r="N7" s="3">
        <f t="shared" si="8"/>
        <v>0</v>
      </c>
      <c r="O7" s="1"/>
      <c r="P7" s="1"/>
      <c r="Q7" s="11" t="e">
        <f t="shared" si="9"/>
        <v>#DIV/0!</v>
      </c>
      <c r="R7" s="11" t="e">
        <f t="shared" si="10"/>
        <v>#DIV/0!</v>
      </c>
      <c r="S7" s="11" t="e">
        <f t="shared" si="11"/>
        <v>#DIV/0!</v>
      </c>
      <c r="T7" s="3">
        <f t="shared" si="12"/>
        <v>0</v>
      </c>
      <c r="U7" s="1"/>
      <c r="V7" s="1"/>
      <c r="W7" s="3">
        <f t="shared" si="13"/>
        <v>0</v>
      </c>
      <c r="X7" s="1"/>
      <c r="Y7" s="1"/>
      <c r="Z7" s="11" t="e">
        <f t="shared" si="14"/>
        <v>#DIV/0!</v>
      </c>
      <c r="AA7" s="11" t="e">
        <f t="shared" si="15"/>
        <v>#DIV/0!</v>
      </c>
      <c r="AB7" s="11" t="e">
        <f t="shared" si="16"/>
        <v>#DIV/0!</v>
      </c>
      <c r="AC7" s="1">
        <v>30</v>
      </c>
      <c r="AD7" s="1">
        <v>30</v>
      </c>
      <c r="AE7" s="11">
        <f t="shared" si="17"/>
        <v>1</v>
      </c>
      <c r="AF7" s="3">
        <f t="shared" si="18"/>
        <v>0</v>
      </c>
      <c r="AG7" s="1"/>
      <c r="AH7" s="1"/>
      <c r="AI7" s="1">
        <v>0</v>
      </c>
    </row>
    <row r="8" spans="1:35" ht="15.75">
      <c r="A8" s="2">
        <v>12</v>
      </c>
      <c r="B8" s="3">
        <f t="shared" si="0"/>
        <v>0</v>
      </c>
      <c r="C8" s="1"/>
      <c r="D8" s="1"/>
      <c r="E8" s="3">
        <f t="shared" si="1"/>
        <v>0</v>
      </c>
      <c r="F8" s="3">
        <f t="shared" si="2"/>
        <v>0</v>
      </c>
      <c r="G8" s="3">
        <f t="shared" si="3"/>
        <v>0</v>
      </c>
      <c r="H8" s="3">
        <f t="shared" si="4"/>
        <v>0</v>
      </c>
      <c r="I8" s="1"/>
      <c r="J8" s="1"/>
      <c r="K8" s="11" t="e">
        <f t="shared" si="5"/>
        <v>#DIV/0!</v>
      </c>
      <c r="L8" s="11" t="e">
        <f t="shared" si="6"/>
        <v>#DIV/0!</v>
      </c>
      <c r="M8" s="11" t="e">
        <f t="shared" si="7"/>
        <v>#DIV/0!</v>
      </c>
      <c r="N8" s="3">
        <f t="shared" si="8"/>
        <v>0</v>
      </c>
      <c r="O8" s="1"/>
      <c r="P8" s="1"/>
      <c r="Q8" s="11" t="e">
        <f t="shared" si="9"/>
        <v>#DIV/0!</v>
      </c>
      <c r="R8" s="11" t="e">
        <f t="shared" si="10"/>
        <v>#DIV/0!</v>
      </c>
      <c r="S8" s="11" t="e">
        <f t="shared" si="11"/>
        <v>#DIV/0!</v>
      </c>
      <c r="T8" s="3">
        <f t="shared" si="12"/>
        <v>0</v>
      </c>
      <c r="U8" s="1"/>
      <c r="V8" s="1"/>
      <c r="W8" s="3">
        <f t="shared" si="13"/>
        <v>0</v>
      </c>
      <c r="X8" s="1"/>
      <c r="Y8" s="1"/>
      <c r="Z8" s="11" t="e">
        <f t="shared" si="14"/>
        <v>#DIV/0!</v>
      </c>
      <c r="AA8" s="11" t="e">
        <f t="shared" si="15"/>
        <v>#DIV/0!</v>
      </c>
      <c r="AB8" s="11" t="e">
        <f t="shared" si="16"/>
        <v>#DIV/0!</v>
      </c>
      <c r="AC8" s="1">
        <v>60</v>
      </c>
      <c r="AD8" s="1">
        <v>60</v>
      </c>
      <c r="AE8" s="11">
        <f t="shared" si="17"/>
        <v>1</v>
      </c>
      <c r="AF8" s="3">
        <f t="shared" si="18"/>
        <v>0</v>
      </c>
      <c r="AG8" s="1"/>
      <c r="AH8" s="1"/>
      <c r="AI8" s="1">
        <v>0</v>
      </c>
    </row>
    <row r="9" spans="1:35" ht="15.75">
      <c r="A9" s="2">
        <v>34</v>
      </c>
      <c r="B9" s="3">
        <f t="shared" si="0"/>
        <v>0</v>
      </c>
      <c r="C9" s="1"/>
      <c r="D9" s="1"/>
      <c r="E9" s="3">
        <f t="shared" si="1"/>
        <v>0</v>
      </c>
      <c r="F9" s="3">
        <f t="shared" si="2"/>
        <v>0</v>
      </c>
      <c r="G9" s="3">
        <f t="shared" si="3"/>
        <v>0</v>
      </c>
      <c r="H9" s="3">
        <f t="shared" si="4"/>
        <v>0</v>
      </c>
      <c r="I9" s="1"/>
      <c r="J9" s="1"/>
      <c r="K9" s="11" t="e">
        <f t="shared" si="5"/>
        <v>#DIV/0!</v>
      </c>
      <c r="L9" s="11" t="e">
        <f t="shared" si="6"/>
        <v>#DIV/0!</v>
      </c>
      <c r="M9" s="11" t="e">
        <f t="shared" si="7"/>
        <v>#DIV/0!</v>
      </c>
      <c r="N9" s="3">
        <f t="shared" si="8"/>
        <v>0</v>
      </c>
      <c r="O9" s="1"/>
      <c r="P9" s="1"/>
      <c r="Q9" s="11" t="e">
        <f t="shared" si="9"/>
        <v>#DIV/0!</v>
      </c>
      <c r="R9" s="11" t="e">
        <f t="shared" si="10"/>
        <v>#DIV/0!</v>
      </c>
      <c r="S9" s="11" t="e">
        <f t="shared" si="11"/>
        <v>#DIV/0!</v>
      </c>
      <c r="T9" s="3">
        <f t="shared" si="12"/>
        <v>0</v>
      </c>
      <c r="U9" s="1"/>
      <c r="V9" s="1"/>
      <c r="W9" s="3">
        <f t="shared" si="13"/>
        <v>0</v>
      </c>
      <c r="X9" s="1"/>
      <c r="Y9" s="1"/>
      <c r="Z9" s="11" t="e">
        <f t="shared" si="14"/>
        <v>#DIV/0!</v>
      </c>
      <c r="AA9" s="11" t="e">
        <f t="shared" si="15"/>
        <v>#DIV/0!</v>
      </c>
      <c r="AB9" s="11" t="e">
        <f t="shared" si="16"/>
        <v>#DIV/0!</v>
      </c>
      <c r="AC9" s="1">
        <v>96</v>
      </c>
      <c r="AD9" s="1">
        <v>96</v>
      </c>
      <c r="AE9" s="11">
        <f t="shared" si="17"/>
        <v>1</v>
      </c>
      <c r="AF9" s="3">
        <f t="shared" si="18"/>
        <v>0</v>
      </c>
      <c r="AG9" s="1"/>
      <c r="AH9" s="1"/>
      <c r="AI9" s="1">
        <v>0</v>
      </c>
    </row>
    <row r="10" spans="1:35" ht="15.75">
      <c r="A10" s="2">
        <v>35</v>
      </c>
      <c r="B10" s="3">
        <f t="shared" si="0"/>
        <v>0</v>
      </c>
      <c r="C10" s="1"/>
      <c r="D10" s="1"/>
      <c r="E10" s="3">
        <f t="shared" si="1"/>
        <v>0</v>
      </c>
      <c r="F10" s="3">
        <f t="shared" si="2"/>
        <v>0</v>
      </c>
      <c r="G10" s="3">
        <f t="shared" si="3"/>
        <v>0</v>
      </c>
      <c r="H10" s="3">
        <f t="shared" si="4"/>
        <v>0</v>
      </c>
      <c r="I10" s="1"/>
      <c r="J10" s="1"/>
      <c r="K10" s="11" t="e">
        <f t="shared" si="5"/>
        <v>#DIV/0!</v>
      </c>
      <c r="L10" s="11" t="e">
        <f t="shared" si="6"/>
        <v>#DIV/0!</v>
      </c>
      <c r="M10" s="11" t="e">
        <f t="shared" si="7"/>
        <v>#DIV/0!</v>
      </c>
      <c r="N10" s="3">
        <f t="shared" si="8"/>
        <v>0</v>
      </c>
      <c r="O10" s="1"/>
      <c r="P10" s="1"/>
      <c r="Q10" s="11" t="e">
        <f t="shared" si="9"/>
        <v>#DIV/0!</v>
      </c>
      <c r="R10" s="11" t="e">
        <f t="shared" si="10"/>
        <v>#DIV/0!</v>
      </c>
      <c r="S10" s="11" t="e">
        <f t="shared" si="11"/>
        <v>#DIV/0!</v>
      </c>
      <c r="T10" s="3">
        <f t="shared" si="12"/>
        <v>0</v>
      </c>
      <c r="U10" s="1"/>
      <c r="V10" s="1"/>
      <c r="W10" s="3">
        <f t="shared" si="13"/>
        <v>0</v>
      </c>
      <c r="X10" s="1"/>
      <c r="Y10" s="1"/>
      <c r="Z10" s="11" t="e">
        <f t="shared" si="14"/>
        <v>#DIV/0!</v>
      </c>
      <c r="AA10" s="11" t="e">
        <f t="shared" si="15"/>
        <v>#DIV/0!</v>
      </c>
      <c r="AB10" s="11" t="e">
        <f t="shared" si="16"/>
        <v>#DIV/0!</v>
      </c>
      <c r="AC10" s="1">
        <v>30</v>
      </c>
      <c r="AD10" s="1">
        <v>30</v>
      </c>
      <c r="AE10" s="11">
        <f t="shared" si="17"/>
        <v>1</v>
      </c>
      <c r="AF10" s="3">
        <f t="shared" si="18"/>
        <v>0</v>
      </c>
      <c r="AG10" s="1"/>
      <c r="AH10" s="1"/>
      <c r="AI10" s="1">
        <v>0</v>
      </c>
    </row>
    <row r="11" spans="1:35" ht="15.75">
      <c r="A11" s="2">
        <v>41</v>
      </c>
      <c r="B11" s="3">
        <f t="shared" si="0"/>
        <v>0</v>
      </c>
      <c r="C11" s="1"/>
      <c r="D11" s="1"/>
      <c r="E11" s="3">
        <f t="shared" si="1"/>
        <v>0</v>
      </c>
      <c r="F11" s="3">
        <f t="shared" si="2"/>
        <v>0</v>
      </c>
      <c r="G11" s="3">
        <f t="shared" si="3"/>
        <v>0</v>
      </c>
      <c r="H11" s="3">
        <f t="shared" si="4"/>
        <v>0</v>
      </c>
      <c r="I11" s="1"/>
      <c r="J11" s="1"/>
      <c r="K11" s="11" t="e">
        <f t="shared" si="5"/>
        <v>#DIV/0!</v>
      </c>
      <c r="L11" s="11" t="e">
        <f t="shared" si="6"/>
        <v>#DIV/0!</v>
      </c>
      <c r="M11" s="11" t="e">
        <f t="shared" si="7"/>
        <v>#DIV/0!</v>
      </c>
      <c r="N11" s="3">
        <f t="shared" si="8"/>
        <v>0</v>
      </c>
      <c r="O11" s="1"/>
      <c r="P11" s="1"/>
      <c r="Q11" s="11" t="e">
        <f t="shared" si="9"/>
        <v>#DIV/0!</v>
      </c>
      <c r="R11" s="11" t="e">
        <f t="shared" si="10"/>
        <v>#DIV/0!</v>
      </c>
      <c r="S11" s="11" t="e">
        <f t="shared" si="11"/>
        <v>#DIV/0!</v>
      </c>
      <c r="T11" s="3">
        <f t="shared" si="12"/>
        <v>0</v>
      </c>
      <c r="U11" s="1"/>
      <c r="V11" s="1"/>
      <c r="W11" s="3">
        <f t="shared" si="13"/>
        <v>0</v>
      </c>
      <c r="X11" s="1"/>
      <c r="Y11" s="1"/>
      <c r="Z11" s="11" t="e">
        <f t="shared" si="14"/>
        <v>#DIV/0!</v>
      </c>
      <c r="AA11" s="11" t="e">
        <f t="shared" si="15"/>
        <v>#DIV/0!</v>
      </c>
      <c r="AB11" s="11" t="e">
        <f t="shared" si="16"/>
        <v>#DIV/0!</v>
      </c>
      <c r="AC11" s="1">
        <v>30</v>
      </c>
      <c r="AD11" s="1">
        <v>30</v>
      </c>
      <c r="AE11" s="11">
        <f t="shared" si="17"/>
        <v>1</v>
      </c>
      <c r="AF11" s="3">
        <f t="shared" si="18"/>
        <v>0</v>
      </c>
      <c r="AG11" s="1"/>
      <c r="AH11" s="1"/>
      <c r="AI11" s="1">
        <v>0</v>
      </c>
    </row>
    <row r="12" spans="1:35" ht="15.75">
      <c r="A12" s="2">
        <v>48</v>
      </c>
      <c r="B12" s="3">
        <f t="shared" si="0"/>
        <v>0</v>
      </c>
      <c r="C12" s="1"/>
      <c r="D12" s="1"/>
      <c r="E12" s="3">
        <f t="shared" si="1"/>
        <v>0</v>
      </c>
      <c r="F12" s="3">
        <f t="shared" si="2"/>
        <v>0</v>
      </c>
      <c r="G12" s="3">
        <f t="shared" si="3"/>
        <v>0</v>
      </c>
      <c r="H12" s="3">
        <f t="shared" si="4"/>
        <v>0</v>
      </c>
      <c r="I12" s="1"/>
      <c r="J12" s="1"/>
      <c r="K12" s="11" t="e">
        <f t="shared" si="5"/>
        <v>#DIV/0!</v>
      </c>
      <c r="L12" s="11" t="e">
        <f t="shared" si="6"/>
        <v>#DIV/0!</v>
      </c>
      <c r="M12" s="11" t="e">
        <f t="shared" si="7"/>
        <v>#DIV/0!</v>
      </c>
      <c r="N12" s="3">
        <f t="shared" si="8"/>
        <v>0</v>
      </c>
      <c r="O12" s="1"/>
      <c r="P12" s="1"/>
      <c r="Q12" s="11" t="e">
        <f t="shared" si="9"/>
        <v>#DIV/0!</v>
      </c>
      <c r="R12" s="11" t="e">
        <f t="shared" si="10"/>
        <v>#DIV/0!</v>
      </c>
      <c r="S12" s="11" t="e">
        <f t="shared" si="11"/>
        <v>#DIV/0!</v>
      </c>
      <c r="T12" s="3">
        <f t="shared" si="12"/>
        <v>0</v>
      </c>
      <c r="U12" s="1"/>
      <c r="V12" s="1"/>
      <c r="W12" s="3">
        <f t="shared" si="13"/>
        <v>0</v>
      </c>
      <c r="X12" s="1"/>
      <c r="Y12" s="1"/>
      <c r="Z12" s="11" t="e">
        <f t="shared" si="14"/>
        <v>#DIV/0!</v>
      </c>
      <c r="AA12" s="11" t="e">
        <f t="shared" si="15"/>
        <v>#DIV/0!</v>
      </c>
      <c r="AB12" s="11" t="e">
        <f t="shared" si="16"/>
        <v>#DIV/0!</v>
      </c>
      <c r="AC12" s="1">
        <v>30</v>
      </c>
      <c r="AD12" s="1">
        <v>30</v>
      </c>
      <c r="AE12" s="11">
        <f t="shared" si="17"/>
        <v>1</v>
      </c>
      <c r="AF12" s="3">
        <f t="shared" si="18"/>
        <v>0</v>
      </c>
      <c r="AG12" s="1"/>
      <c r="AH12" s="1"/>
      <c r="AI12" s="1">
        <v>0</v>
      </c>
    </row>
    <row r="13" spans="1:35" ht="15.75">
      <c r="A13" s="2">
        <v>53</v>
      </c>
      <c r="B13" s="3">
        <f t="shared" si="0"/>
        <v>0</v>
      </c>
      <c r="C13" s="1"/>
      <c r="D13" s="1"/>
      <c r="E13" s="3">
        <f t="shared" si="1"/>
        <v>0</v>
      </c>
      <c r="F13" s="3">
        <f t="shared" si="2"/>
        <v>0</v>
      </c>
      <c r="G13" s="3">
        <f t="shared" si="3"/>
        <v>0</v>
      </c>
      <c r="H13" s="3">
        <f t="shared" si="4"/>
        <v>0</v>
      </c>
      <c r="I13" s="1"/>
      <c r="J13" s="1"/>
      <c r="K13" s="11" t="e">
        <f t="shared" si="5"/>
        <v>#DIV/0!</v>
      </c>
      <c r="L13" s="11" t="e">
        <f t="shared" si="6"/>
        <v>#DIV/0!</v>
      </c>
      <c r="M13" s="11" t="e">
        <f t="shared" si="7"/>
        <v>#DIV/0!</v>
      </c>
      <c r="N13" s="3">
        <f t="shared" si="8"/>
        <v>0</v>
      </c>
      <c r="O13" s="1"/>
      <c r="P13" s="1"/>
      <c r="Q13" s="11" t="e">
        <f t="shared" si="9"/>
        <v>#DIV/0!</v>
      </c>
      <c r="R13" s="11" t="e">
        <f t="shared" si="10"/>
        <v>#DIV/0!</v>
      </c>
      <c r="S13" s="11" t="e">
        <f t="shared" si="11"/>
        <v>#DIV/0!</v>
      </c>
      <c r="T13" s="3">
        <f t="shared" si="12"/>
        <v>0</v>
      </c>
      <c r="U13" s="1"/>
      <c r="V13" s="1"/>
      <c r="W13" s="3">
        <f t="shared" si="13"/>
        <v>0</v>
      </c>
      <c r="X13" s="1"/>
      <c r="Y13" s="1"/>
      <c r="Z13" s="11" t="e">
        <f t="shared" si="14"/>
        <v>#DIV/0!</v>
      </c>
      <c r="AA13" s="11" t="e">
        <f t="shared" si="15"/>
        <v>#DIV/0!</v>
      </c>
      <c r="AB13" s="11" t="e">
        <f t="shared" si="16"/>
        <v>#DIV/0!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0</v>
      </c>
      <c r="AG13" s="1"/>
      <c r="AH13" s="1"/>
      <c r="AI13" s="1">
        <v>0</v>
      </c>
    </row>
    <row r="14" spans="1:35" ht="15.75">
      <c r="A14" s="2">
        <v>66</v>
      </c>
      <c r="B14" s="3">
        <f t="shared" si="0"/>
        <v>0</v>
      </c>
      <c r="C14" s="1"/>
      <c r="D14" s="1"/>
      <c r="E14" s="3">
        <f t="shared" si="1"/>
        <v>0</v>
      </c>
      <c r="F14" s="3">
        <f t="shared" si="2"/>
        <v>0</v>
      </c>
      <c r="G14" s="3">
        <f t="shared" si="3"/>
        <v>0</v>
      </c>
      <c r="H14" s="3">
        <f t="shared" si="4"/>
        <v>0</v>
      </c>
      <c r="I14" s="1"/>
      <c r="J14" s="1"/>
      <c r="K14" s="11" t="e">
        <f t="shared" si="5"/>
        <v>#DIV/0!</v>
      </c>
      <c r="L14" s="11" t="e">
        <f t="shared" si="6"/>
        <v>#DIV/0!</v>
      </c>
      <c r="M14" s="11" t="e">
        <f t="shared" si="7"/>
        <v>#DIV/0!</v>
      </c>
      <c r="N14" s="3">
        <f t="shared" si="8"/>
        <v>0</v>
      </c>
      <c r="O14" s="1"/>
      <c r="P14" s="1"/>
      <c r="Q14" s="11" t="e">
        <f t="shared" si="9"/>
        <v>#DIV/0!</v>
      </c>
      <c r="R14" s="11" t="e">
        <f t="shared" si="10"/>
        <v>#DIV/0!</v>
      </c>
      <c r="S14" s="11" t="e">
        <f t="shared" si="11"/>
        <v>#DIV/0!</v>
      </c>
      <c r="T14" s="3">
        <f t="shared" si="12"/>
        <v>0</v>
      </c>
      <c r="U14" s="1"/>
      <c r="V14" s="1"/>
      <c r="W14" s="3">
        <f t="shared" si="13"/>
        <v>0</v>
      </c>
      <c r="X14" s="1"/>
      <c r="Y14" s="1"/>
      <c r="Z14" s="11" t="e">
        <f t="shared" si="14"/>
        <v>#DIV/0!</v>
      </c>
      <c r="AA14" s="11" t="e">
        <f t="shared" si="15"/>
        <v>#DIV/0!</v>
      </c>
      <c r="AB14" s="11" t="e">
        <f t="shared" si="16"/>
        <v>#DIV/0!</v>
      </c>
      <c r="AC14" s="1">
        <v>30</v>
      </c>
      <c r="AD14" s="1">
        <v>30</v>
      </c>
      <c r="AE14" s="11">
        <f t="shared" si="17"/>
        <v>1</v>
      </c>
      <c r="AF14" s="3">
        <f t="shared" si="18"/>
        <v>0</v>
      </c>
      <c r="AG14" s="1"/>
      <c r="AH14" s="1"/>
      <c r="AI14" s="1">
        <v>0</v>
      </c>
    </row>
    <row r="15" spans="1:35" ht="15.75">
      <c r="A15" s="2">
        <v>120</v>
      </c>
      <c r="B15" s="3">
        <f t="shared" si="0"/>
        <v>0</v>
      </c>
      <c r="C15" s="1"/>
      <c r="D15" s="1"/>
      <c r="E15" s="3">
        <f t="shared" si="1"/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1"/>
      <c r="J15" s="1"/>
      <c r="K15" s="11" t="e">
        <f t="shared" si="5"/>
        <v>#DIV/0!</v>
      </c>
      <c r="L15" s="11" t="e">
        <f t="shared" si="6"/>
        <v>#DIV/0!</v>
      </c>
      <c r="M15" s="11" t="e">
        <f t="shared" si="7"/>
        <v>#DIV/0!</v>
      </c>
      <c r="N15" s="3">
        <f t="shared" si="8"/>
        <v>0</v>
      </c>
      <c r="O15" s="1"/>
      <c r="P15" s="1"/>
      <c r="Q15" s="11" t="e">
        <f t="shared" si="9"/>
        <v>#DIV/0!</v>
      </c>
      <c r="R15" s="11" t="e">
        <f t="shared" si="10"/>
        <v>#DIV/0!</v>
      </c>
      <c r="S15" s="11" t="e">
        <f t="shared" si="11"/>
        <v>#DIV/0!</v>
      </c>
      <c r="T15" s="3">
        <f t="shared" si="12"/>
        <v>0</v>
      </c>
      <c r="U15" s="1"/>
      <c r="V15" s="1"/>
      <c r="W15" s="3">
        <f t="shared" si="13"/>
        <v>0</v>
      </c>
      <c r="X15" s="1"/>
      <c r="Y15" s="1"/>
      <c r="Z15" s="11" t="e">
        <f t="shared" si="14"/>
        <v>#DIV/0!</v>
      </c>
      <c r="AA15" s="11" t="e">
        <f t="shared" si="15"/>
        <v>#DIV/0!</v>
      </c>
      <c r="AB15" s="11" t="e">
        <f t="shared" si="16"/>
        <v>#DIV/0!</v>
      </c>
      <c r="AC15" s="1">
        <v>60</v>
      </c>
      <c r="AD15" s="1">
        <v>60</v>
      </c>
      <c r="AE15" s="11">
        <f t="shared" si="17"/>
        <v>1</v>
      </c>
      <c r="AF15" s="3">
        <f t="shared" si="18"/>
        <v>0</v>
      </c>
      <c r="AG15" s="1"/>
      <c r="AH15" s="1"/>
      <c r="AI15" s="1">
        <v>0</v>
      </c>
    </row>
    <row r="16" spans="1:35" ht="15.75">
      <c r="A16" s="2" t="s">
        <v>24</v>
      </c>
      <c r="B16" s="3">
        <f t="shared" si="0"/>
        <v>0</v>
      </c>
      <c r="C16" s="3">
        <f>SUM(C6:C15)</f>
        <v>0</v>
      </c>
      <c r="D16" s="3">
        <f>SUM(D6:D15)</f>
        <v>0</v>
      </c>
      <c r="E16" s="3">
        <f t="shared" si="1"/>
        <v>0</v>
      </c>
      <c r="F16" s="3">
        <f t="shared" si="2"/>
        <v>0</v>
      </c>
      <c r="G16" s="3">
        <f t="shared" si="3"/>
        <v>0</v>
      </c>
      <c r="H16" s="3">
        <f t="shared" si="4"/>
        <v>0</v>
      </c>
      <c r="I16" s="3">
        <f>SUM(I6:I15)</f>
        <v>0</v>
      </c>
      <c r="J16" s="3">
        <f>SUM(J6:J15)</f>
        <v>0</v>
      </c>
      <c r="K16" s="11" t="e">
        <f t="shared" si="5"/>
        <v>#DIV/0!</v>
      </c>
      <c r="L16" s="11" t="e">
        <f t="shared" si="6"/>
        <v>#DIV/0!</v>
      </c>
      <c r="M16" s="11" t="e">
        <f t="shared" si="7"/>
        <v>#DIV/0!</v>
      </c>
      <c r="N16" s="3">
        <f t="shared" si="8"/>
        <v>0</v>
      </c>
      <c r="O16" s="3">
        <f>SUM(O6:O15)</f>
        <v>0</v>
      </c>
      <c r="P16" s="3">
        <f>SUM(P6:P15)</f>
        <v>0</v>
      </c>
      <c r="Q16" s="11" t="e">
        <f t="shared" si="9"/>
        <v>#DIV/0!</v>
      </c>
      <c r="R16" s="11" t="e">
        <f t="shared" si="10"/>
        <v>#DIV/0!</v>
      </c>
      <c r="S16" s="11" t="e">
        <f t="shared" si="11"/>
        <v>#DIV/0!</v>
      </c>
      <c r="T16" s="3">
        <f t="shared" si="12"/>
        <v>0</v>
      </c>
      <c r="U16" s="3">
        <f>SUM(U6:U15)</f>
        <v>0</v>
      </c>
      <c r="V16" s="3">
        <f>SUM(V6:V15)</f>
        <v>0</v>
      </c>
      <c r="W16" s="3">
        <f t="shared" si="13"/>
        <v>0</v>
      </c>
      <c r="X16" s="3">
        <f>SUM(X6:X15)</f>
        <v>0</v>
      </c>
      <c r="Y16" s="3">
        <f>SUM(Y6:Y15)</f>
        <v>0</v>
      </c>
      <c r="Z16" s="11" t="e">
        <f t="shared" si="14"/>
        <v>#DIV/0!</v>
      </c>
      <c r="AA16" s="11" t="e">
        <f t="shared" si="15"/>
        <v>#DIV/0!</v>
      </c>
      <c r="AB16" s="11" t="e">
        <f t="shared" si="16"/>
        <v>#DIV/0!</v>
      </c>
      <c r="AC16" s="3">
        <f>SUM(AC6:AC15)</f>
        <v>516</v>
      </c>
      <c r="AD16" s="3">
        <f>SUM(AD6:AD15)</f>
        <v>516</v>
      </c>
      <c r="AE16" s="11">
        <f t="shared" si="17"/>
        <v>1</v>
      </c>
      <c r="AF16" s="3">
        <f t="shared" si="18"/>
        <v>0</v>
      </c>
      <c r="AG16" s="3">
        <f>SUM(AG6:AG15)</f>
        <v>0</v>
      </c>
      <c r="AH16" s="3">
        <f>SUM(AH6:AH15)</f>
        <v>0</v>
      </c>
      <c r="AI16" s="3">
        <f>SUM(AI6:AI15)</f>
        <v>0</v>
      </c>
    </row>
    <row r="18" spans="2:10">
      <c r="B18" t="s">
        <v>21</v>
      </c>
      <c r="J18" t="s">
        <v>22</v>
      </c>
    </row>
    <row r="21" spans="2:10">
      <c r="B21" t="s">
        <v>23</v>
      </c>
    </row>
    <row r="53" spans="1:10">
      <c r="A53" s="24" t="s">
        <v>0</v>
      </c>
      <c r="B53" s="1" t="s">
        <v>27</v>
      </c>
      <c r="C53" s="1"/>
      <c r="D53" s="1"/>
      <c r="E53" s="1"/>
      <c r="F53" s="1"/>
      <c r="G53" s="1"/>
      <c r="H53" s="1"/>
      <c r="I53" s="1"/>
    </row>
    <row r="54" spans="1:10">
      <c r="A54" s="25"/>
      <c r="B54" s="41" t="s">
        <v>25</v>
      </c>
      <c r="C54" s="41" t="s">
        <v>26</v>
      </c>
      <c r="D54" s="41" t="s">
        <v>28</v>
      </c>
      <c r="E54" s="1"/>
      <c r="F54" s="1"/>
      <c r="G54" s="1"/>
      <c r="H54" s="1"/>
      <c r="I54" s="1"/>
    </row>
    <row r="55" spans="1:10">
      <c r="A55" s="26"/>
      <c r="B55" s="41"/>
      <c r="C55" s="41"/>
      <c r="D55" s="41"/>
      <c r="E55" s="1" t="s">
        <v>30</v>
      </c>
      <c r="F55" s="1" t="s">
        <v>31</v>
      </c>
      <c r="G55" s="1" t="s">
        <v>32</v>
      </c>
      <c r="H55" s="1" t="s">
        <v>33</v>
      </c>
      <c r="I55" s="1" t="s">
        <v>37</v>
      </c>
      <c r="J55" s="17" t="s">
        <v>35</v>
      </c>
    </row>
    <row r="56" spans="1:10" ht="15.75">
      <c r="A56" s="2">
        <v>7</v>
      </c>
      <c r="B56" s="16">
        <f>Січень!S6</f>
        <v>0.98540145985401462</v>
      </c>
      <c r="C56" s="16">
        <f>Лютий!S6</f>
        <v>0.98540145985401462</v>
      </c>
      <c r="D56" s="16">
        <f>Березень!S6</f>
        <v>0.98529411764705888</v>
      </c>
      <c r="E56" s="16">
        <f>Квітень!S6</f>
        <v>1</v>
      </c>
      <c r="F56" s="16">
        <f>Травень!S6</f>
        <v>0.98529411764705888</v>
      </c>
      <c r="G56" s="16">
        <f>вересень!S6</f>
        <v>0.87826086956521743</v>
      </c>
      <c r="H56" s="16">
        <f>жовтень!S6</f>
        <v>0.97413793103448276</v>
      </c>
      <c r="I56" s="16">
        <f>листопад!S6</f>
        <v>0.97457627118644063</v>
      </c>
      <c r="J56" s="16" t="e">
        <f>S6</f>
        <v>#DIV/0!</v>
      </c>
    </row>
    <row r="57" spans="1:10" ht="15.75">
      <c r="A57" s="2">
        <v>10</v>
      </c>
      <c r="B57" s="16">
        <f>Січень!S7</f>
        <v>0.98787878787878791</v>
      </c>
      <c r="C57" s="16">
        <f>Лютий!S7</f>
        <v>0.98787878787878791</v>
      </c>
      <c r="D57" s="16">
        <f>Березень!S7</f>
        <v>0.9878419452887538</v>
      </c>
      <c r="E57" s="16">
        <f>Квітень!S7</f>
        <v>0.98776758409785936</v>
      </c>
      <c r="F57" s="16">
        <f>Травень!S7</f>
        <v>0.99388379204892963</v>
      </c>
      <c r="G57" s="16">
        <f>вересень!S7</f>
        <v>0.94321766561514198</v>
      </c>
      <c r="H57" s="16">
        <f>жовтень!S7</f>
        <v>0.96518987341772156</v>
      </c>
      <c r="I57" s="16">
        <f>листопад!S7</f>
        <v>0.98101265822784811</v>
      </c>
      <c r="J57" s="16" t="e">
        <f t="shared" ref="J57:J66" si="19">S7</f>
        <v>#DIV/0!</v>
      </c>
    </row>
    <row r="58" spans="1:10" ht="15.75">
      <c r="A58" s="2">
        <v>12</v>
      </c>
      <c r="B58" s="16">
        <f>Січень!S8</f>
        <v>0.97535934291581106</v>
      </c>
      <c r="C58" s="16">
        <f>Лютий!S8</f>
        <v>0.95926680244399187</v>
      </c>
      <c r="D58" s="16">
        <f>Березень!S8</f>
        <v>0.96714579055441474</v>
      </c>
      <c r="E58" s="16">
        <f>Квітень!S8</f>
        <v>0.96714579055441474</v>
      </c>
      <c r="F58" s="16">
        <f>Травень!S8</f>
        <v>0.96714579055441474</v>
      </c>
      <c r="G58" s="16">
        <f>вересень!S8</f>
        <v>0.91346153846153844</v>
      </c>
      <c r="H58" s="16">
        <f>жовтень!S8</f>
        <v>0.91346153846153844</v>
      </c>
      <c r="I58" s="16">
        <f>листопад!S8</f>
        <v>0.92307692307692313</v>
      </c>
      <c r="J58" s="16" t="e">
        <f t="shared" si="19"/>
        <v>#DIV/0!</v>
      </c>
    </row>
    <row r="59" spans="1:10" ht="15.75">
      <c r="A59" s="2">
        <v>34</v>
      </c>
      <c r="B59" s="16">
        <f>Січень!S9</f>
        <v>0.94070080862533689</v>
      </c>
      <c r="C59" s="16">
        <f>Лютий!S9</f>
        <v>0.94339622641509435</v>
      </c>
      <c r="D59" s="16">
        <f>Березень!S9</f>
        <v>0.92432432432432432</v>
      </c>
      <c r="E59" s="16">
        <f>Квітень!S9</f>
        <v>0.95890410958904104</v>
      </c>
      <c r="F59" s="16">
        <f>Травень!S9</f>
        <v>0.98901098901098905</v>
      </c>
      <c r="G59" s="16">
        <f>вересень!S9</f>
        <v>0.86700767263427114</v>
      </c>
      <c r="H59" s="16">
        <f>жовтень!S9</f>
        <v>0.89743589743589747</v>
      </c>
      <c r="I59" s="16">
        <f>листопад!S9</f>
        <v>0.94871794871794868</v>
      </c>
      <c r="J59" s="16" t="e">
        <f t="shared" si="19"/>
        <v>#DIV/0!</v>
      </c>
    </row>
    <row r="60" spans="1:10" ht="15.75">
      <c r="A60" s="2">
        <v>35</v>
      </c>
      <c r="B60" s="16">
        <f>Січень!S10</f>
        <v>0.9889196675900277</v>
      </c>
      <c r="C60" s="16">
        <f>Лютий!S10</f>
        <v>0.98351648351648346</v>
      </c>
      <c r="D60" s="16">
        <f>Березень!S10</f>
        <v>0.9889196675900277</v>
      </c>
      <c r="E60" s="16">
        <f>Квітень!S10</f>
        <v>0.9916666666666667</v>
      </c>
      <c r="F60" s="16">
        <f>Травень!S10</f>
        <v>1</v>
      </c>
      <c r="G60" s="16">
        <f>вересень!S10</f>
        <v>0.90625</v>
      </c>
      <c r="H60" s="16">
        <f>жовтень!S10</f>
        <v>0.90960451977401124</v>
      </c>
      <c r="I60" s="16">
        <f>листопад!S10</f>
        <v>0.9116809116809117</v>
      </c>
      <c r="J60" s="16" t="e">
        <f t="shared" si="19"/>
        <v>#DIV/0!</v>
      </c>
    </row>
    <row r="61" spans="1:10" ht="15.75">
      <c r="A61" s="2">
        <v>41</v>
      </c>
      <c r="B61" s="16">
        <f>Січень!S11</f>
        <v>0.89719626168224298</v>
      </c>
      <c r="C61" s="16">
        <f>Лютий!S11</f>
        <v>0.87155963302752293</v>
      </c>
      <c r="D61" s="16">
        <f>Березень!S11</f>
        <v>0.89622641509433965</v>
      </c>
      <c r="E61" s="16">
        <f>Квітень!S11</f>
        <v>0.89622641509433965</v>
      </c>
      <c r="F61" s="16">
        <f>Травень!S11</f>
        <v>0.87735849056603776</v>
      </c>
      <c r="G61" s="16">
        <f>вересень!S11</f>
        <v>0.92920353982300885</v>
      </c>
      <c r="H61" s="16">
        <f>жовтень!S11</f>
        <v>0.92592592592592593</v>
      </c>
      <c r="I61" s="16">
        <f>листопад!S11</f>
        <v>0.91743119266055051</v>
      </c>
      <c r="J61" s="16" t="e">
        <f t="shared" si="19"/>
        <v>#DIV/0!</v>
      </c>
    </row>
    <row r="62" spans="1:10" ht="15.75">
      <c r="A62" s="2">
        <v>48</v>
      </c>
      <c r="B62" s="16">
        <f>Січень!S12</f>
        <v>0.89915966386554624</v>
      </c>
      <c r="C62" s="16">
        <f>Лютий!S12</f>
        <v>0.89583333333333337</v>
      </c>
      <c r="D62" s="16">
        <f>Березень!S12</f>
        <v>0.90794979079497906</v>
      </c>
      <c r="E62" s="16">
        <f>Квітень!S12</f>
        <v>0.90416666666666667</v>
      </c>
      <c r="F62" s="16">
        <f>Травень!S12</f>
        <v>0.90794979079497906</v>
      </c>
      <c r="G62" s="16">
        <f>вересень!S12</f>
        <v>0.89959839357429716</v>
      </c>
      <c r="H62" s="16">
        <f>жовтень!S12</f>
        <v>0.90688259109311742</v>
      </c>
      <c r="I62" s="16">
        <f>листопад!S12</f>
        <v>0.91428571428571426</v>
      </c>
      <c r="J62" s="16" t="e">
        <f t="shared" si="19"/>
        <v>#DIV/0!</v>
      </c>
    </row>
    <row r="63" spans="1:10" ht="15.75">
      <c r="A63" s="2">
        <v>53</v>
      </c>
      <c r="B63" s="16">
        <f>Січень!S13</f>
        <v>0.9263157894736842</v>
      </c>
      <c r="C63" s="16">
        <f>Лютий!S13</f>
        <v>0.91916167664670656</v>
      </c>
      <c r="D63" s="16">
        <f>Березень!S13</f>
        <v>0.92900302114803623</v>
      </c>
      <c r="E63" s="16">
        <f>Квітень!S13</f>
        <v>0.92867981790591803</v>
      </c>
      <c r="F63" s="16">
        <f>Травень!S13</f>
        <v>0.9299847792998478</v>
      </c>
      <c r="G63" s="16">
        <f>вересень!S13</f>
        <v>0.93381294964028771</v>
      </c>
      <c r="H63" s="16">
        <f>жовтень!S13</f>
        <v>0.93113342898134865</v>
      </c>
      <c r="I63" s="16">
        <f>листопад!S13</f>
        <v>0.93266475644699143</v>
      </c>
      <c r="J63" s="16" t="e">
        <f t="shared" si="19"/>
        <v>#DIV/0!</v>
      </c>
    </row>
    <row r="64" spans="1:10" ht="15.75">
      <c r="A64" s="2">
        <v>66</v>
      </c>
      <c r="B64" s="16">
        <f>Січень!S14</f>
        <v>0.89956331877729256</v>
      </c>
      <c r="C64" s="16">
        <f>Лютий!S14</f>
        <v>0.93859649122807021</v>
      </c>
      <c r="D64" s="16">
        <f>Березень!S14</f>
        <v>0.93859649122807021</v>
      </c>
      <c r="E64" s="16">
        <f>Квітень!S14</f>
        <v>0.93886462882096067</v>
      </c>
      <c r="F64" s="16">
        <f>Травень!S14</f>
        <v>0.93886462882096067</v>
      </c>
      <c r="G64" s="16">
        <f>вересень!S14</f>
        <v>0.80508474576271183</v>
      </c>
      <c r="H64" s="16">
        <f>жовтень!S14</f>
        <v>0.79497907949790791</v>
      </c>
      <c r="I64" s="16">
        <f>листопад!S14</f>
        <v>0.80497925311203322</v>
      </c>
      <c r="J64" s="16" t="e">
        <f t="shared" si="19"/>
        <v>#DIV/0!</v>
      </c>
    </row>
    <row r="65" spans="1:10" ht="15.75">
      <c r="A65" s="2">
        <v>120</v>
      </c>
      <c r="B65" s="16">
        <f>Січень!S15</f>
        <v>0.98484848484848486</v>
      </c>
      <c r="C65" s="16">
        <f>Лютий!S15</f>
        <v>0.98449612403100772</v>
      </c>
      <c r="D65" s="16">
        <f>Березень!S15</f>
        <v>0.98449612403100772</v>
      </c>
      <c r="E65" s="16">
        <f>Квітень!S15</f>
        <v>0.97637795275590555</v>
      </c>
      <c r="F65" s="16">
        <f>Травень!S15</f>
        <v>0.9609375</v>
      </c>
      <c r="G65" s="16">
        <f>вересень!S15</f>
        <v>0.95070422535211263</v>
      </c>
      <c r="H65" s="16">
        <f>жовтень!S15</f>
        <v>0.94366197183098588</v>
      </c>
      <c r="I65" s="16">
        <f>листопад!S15</f>
        <v>0.97101449275362317</v>
      </c>
      <c r="J65" s="16" t="e">
        <f t="shared" si="19"/>
        <v>#DIV/0!</v>
      </c>
    </row>
    <row r="66" spans="1:10" ht="15.75">
      <c r="A66" s="2" t="s">
        <v>24</v>
      </c>
      <c r="B66" s="16">
        <f>Січень!S16</f>
        <v>0.94995093228655547</v>
      </c>
      <c r="C66" s="16">
        <f>Лютий!S16</f>
        <v>0.94717965438539287</v>
      </c>
      <c r="D66" s="16">
        <f>Березень!S16</f>
        <v>0.95077125041023958</v>
      </c>
      <c r="E66" s="16">
        <f>Квітень!S16</f>
        <v>0.95521896608495227</v>
      </c>
      <c r="F66" s="16">
        <f>Травень!S16</f>
        <v>0.95911638641608965</v>
      </c>
      <c r="G66" s="16">
        <f>вересень!S16</f>
        <v>0.90607028753993613</v>
      </c>
      <c r="H66" s="16">
        <f>жовтень!S16</f>
        <v>0.91466922339405565</v>
      </c>
      <c r="I66" s="16">
        <f>листопад!S16</f>
        <v>0.92706333973128596</v>
      </c>
      <c r="J66" s="16" t="e">
        <f t="shared" si="19"/>
        <v>#DIV/0!</v>
      </c>
    </row>
  </sheetData>
  <mergeCells count="41">
    <mergeCell ref="C4:D4"/>
    <mergeCell ref="Q4:Q5"/>
    <mergeCell ref="E3:G3"/>
    <mergeCell ref="Q3:S3"/>
    <mergeCell ref="A53:A55"/>
    <mergeCell ref="B54:B55"/>
    <mergeCell ref="C54:C55"/>
    <mergeCell ref="A3:A5"/>
    <mergeCell ref="B3:D3"/>
    <mergeCell ref="H3:J3"/>
    <mergeCell ref="B4:B5"/>
    <mergeCell ref="Z4:Z5"/>
    <mergeCell ref="D54:D55"/>
    <mergeCell ref="AA4:AB4"/>
    <mergeCell ref="D2:P2"/>
    <mergeCell ref="O4:P4"/>
    <mergeCell ref="K4:K5"/>
    <mergeCell ref="H4:H5"/>
    <mergeCell ref="I4:J4"/>
    <mergeCell ref="T4:T5"/>
    <mergeCell ref="L4:M4"/>
    <mergeCell ref="Z3:AB3"/>
    <mergeCell ref="F4:G4"/>
    <mergeCell ref="AF3:AH3"/>
    <mergeCell ref="K3:M3"/>
    <mergeCell ref="AE4:AE5"/>
    <mergeCell ref="R4:S4"/>
    <mergeCell ref="AC4:AC5"/>
    <mergeCell ref="AD4:AD5"/>
    <mergeCell ref="AC3:AE3"/>
    <mergeCell ref="W3:Y3"/>
    <mergeCell ref="N4:N5"/>
    <mergeCell ref="X4:Y4"/>
    <mergeCell ref="W4:W5"/>
    <mergeCell ref="E4:E5"/>
    <mergeCell ref="AI3:AI5"/>
    <mergeCell ref="T3:V3"/>
    <mergeCell ref="U4:V4"/>
    <mergeCell ref="AG4:AH4"/>
    <mergeCell ref="AF4:AF5"/>
    <mergeCell ref="N3:P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Січень</vt:lpstr>
      <vt:lpstr>Лютий</vt:lpstr>
      <vt:lpstr>Березень</vt:lpstr>
      <vt:lpstr>Квітень</vt:lpstr>
      <vt:lpstr>Травень</vt:lpstr>
      <vt:lpstr>вересень</vt:lpstr>
      <vt:lpstr>жовтень</vt:lpstr>
      <vt:lpstr>листопад</vt:lpstr>
      <vt:lpstr>грудень</vt:lpstr>
      <vt:lpstr>за рік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2014-11-04T10:05:40Z</cp:lastPrinted>
  <dcterms:created xsi:type="dcterms:W3CDTF">1996-10-08T23:32:33Z</dcterms:created>
  <dcterms:modified xsi:type="dcterms:W3CDTF">2014-12-02T15:04:23Z</dcterms:modified>
</cp:coreProperties>
</file>