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8145" windowHeight="649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вересень" sheetId="6" r:id="rId6"/>
    <sheet name="жовтень" sheetId="7" r:id="rId7"/>
    <sheet name="листопад" sheetId="8" r:id="rId8"/>
    <sheet name="грудень" sheetId="9" r:id="rId9"/>
    <sheet name="за рік" sheetId="10" r:id="rId10"/>
  </sheets>
  <calcPr calcId="125725"/>
</workbook>
</file>

<file path=xl/calcChain.xml><?xml version="1.0" encoding="utf-8"?>
<calcChain xmlns="http://schemas.openxmlformats.org/spreadsheetml/2006/main">
  <c r="F10" i="1"/>
  <c r="AI16" i="9"/>
  <c r="AH16"/>
  <c r="AG16"/>
  <c r="AF16"/>
  <c r="AD16"/>
  <c r="AE16"/>
  <c r="AC16"/>
  <c r="Y16"/>
  <c r="X16"/>
  <c r="W16"/>
  <c r="V16"/>
  <c r="U16"/>
  <c r="T16" s="1"/>
  <c r="P16"/>
  <c r="O16"/>
  <c r="N16"/>
  <c r="J16"/>
  <c r="I16"/>
  <c r="H16" s="1"/>
  <c r="D16"/>
  <c r="AB16"/>
  <c r="G16"/>
  <c r="C16"/>
  <c r="AA16" s="1"/>
  <c r="F16"/>
  <c r="E16" s="1"/>
  <c r="B16"/>
  <c r="Z16" s="1"/>
  <c r="AF15"/>
  <c r="AE15"/>
  <c r="AB15"/>
  <c r="AA15"/>
  <c r="W15"/>
  <c r="Z15" s="1"/>
  <c r="T15"/>
  <c r="N15"/>
  <c r="H15"/>
  <c r="G15"/>
  <c r="S15" s="1"/>
  <c r="J65" s="1"/>
  <c r="F15"/>
  <c r="R15"/>
  <c r="B15"/>
  <c r="AF14"/>
  <c r="AE14"/>
  <c r="AB14"/>
  <c r="AA14"/>
  <c r="W14"/>
  <c r="Z14" s="1"/>
  <c r="T14"/>
  <c r="N14"/>
  <c r="H14"/>
  <c r="G14"/>
  <c r="S14" s="1"/>
  <c r="J64" s="1"/>
  <c r="F14"/>
  <c r="R14"/>
  <c r="B14"/>
  <c r="AF13"/>
  <c r="AE13"/>
  <c r="AB13"/>
  <c r="AA13"/>
  <c r="W13"/>
  <c r="Z13" s="1"/>
  <c r="T13"/>
  <c r="N13"/>
  <c r="H13"/>
  <c r="G13"/>
  <c r="S13" s="1"/>
  <c r="J63" s="1"/>
  <c r="F13"/>
  <c r="R13"/>
  <c r="B13"/>
  <c r="AF12"/>
  <c r="AE12"/>
  <c r="AB12"/>
  <c r="AA12"/>
  <c r="W12"/>
  <c r="Z12" s="1"/>
  <c r="T12"/>
  <c r="N12"/>
  <c r="H12"/>
  <c r="G12"/>
  <c r="S12" s="1"/>
  <c r="J62" s="1"/>
  <c r="F12"/>
  <c r="R12"/>
  <c r="B12"/>
  <c r="AF11"/>
  <c r="AE11"/>
  <c r="AB11"/>
  <c r="AA11"/>
  <c r="W11"/>
  <c r="Z11" s="1"/>
  <c r="T11"/>
  <c r="N11"/>
  <c r="H11"/>
  <c r="G11"/>
  <c r="S11" s="1"/>
  <c r="J61" s="1"/>
  <c r="F11"/>
  <c r="R11"/>
  <c r="B11"/>
  <c r="AF10"/>
  <c r="AE10"/>
  <c r="AB10"/>
  <c r="AA10"/>
  <c r="W10"/>
  <c r="Z10" s="1"/>
  <c r="T10"/>
  <c r="N10"/>
  <c r="H10"/>
  <c r="G10"/>
  <c r="S10" s="1"/>
  <c r="J60" s="1"/>
  <c r="F10"/>
  <c r="R10"/>
  <c r="B10"/>
  <c r="AF9"/>
  <c r="AE9"/>
  <c r="AB9"/>
  <c r="AA9"/>
  <c r="W9"/>
  <c r="Z9" s="1"/>
  <c r="T9"/>
  <c r="N9"/>
  <c r="H9"/>
  <c r="G9"/>
  <c r="S9" s="1"/>
  <c r="J59" s="1"/>
  <c r="F9"/>
  <c r="R9"/>
  <c r="B9"/>
  <c r="AF8"/>
  <c r="AE8"/>
  <c r="AB8"/>
  <c r="AA8"/>
  <c r="W8"/>
  <c r="Z8" s="1"/>
  <c r="T8"/>
  <c r="N8"/>
  <c r="H8"/>
  <c r="G8"/>
  <c r="S8" s="1"/>
  <c r="J58" s="1"/>
  <c r="F8"/>
  <c r="R8"/>
  <c r="B8"/>
  <c r="AF7"/>
  <c r="AE7"/>
  <c r="AB7"/>
  <c r="AA7"/>
  <c r="W7"/>
  <c r="Z7" s="1"/>
  <c r="T7"/>
  <c r="N7"/>
  <c r="H7"/>
  <c r="G7"/>
  <c r="S7" s="1"/>
  <c r="J57" s="1"/>
  <c r="F7"/>
  <c r="R7"/>
  <c r="B7"/>
  <c r="AF6"/>
  <c r="AE6"/>
  <c r="AB6"/>
  <c r="AA6"/>
  <c r="W6"/>
  <c r="Z6" s="1"/>
  <c r="T6"/>
  <c r="N6"/>
  <c r="H6"/>
  <c r="G6"/>
  <c r="S6" s="1"/>
  <c r="J56" s="1"/>
  <c r="F6"/>
  <c r="R6"/>
  <c r="B6"/>
  <c r="AE15" i="8"/>
  <c r="AH16" i="6"/>
  <c r="AG16"/>
  <c r="AI16"/>
  <c r="AD16"/>
  <c r="AC16"/>
  <c r="AE16"/>
  <c r="Y16"/>
  <c r="X16"/>
  <c r="W16" s="1"/>
  <c r="V16"/>
  <c r="U16"/>
  <c r="T16"/>
  <c r="O16"/>
  <c r="J16"/>
  <c r="I16"/>
  <c r="H16"/>
  <c r="C16"/>
  <c r="F16"/>
  <c r="AE15"/>
  <c r="AA15"/>
  <c r="W15"/>
  <c r="T15"/>
  <c r="H15"/>
  <c r="F15"/>
  <c r="R15"/>
  <c r="AE14"/>
  <c r="AA14"/>
  <c r="W14"/>
  <c r="T14"/>
  <c r="H14"/>
  <c r="F14"/>
  <c r="R14" s="1"/>
  <c r="AE13"/>
  <c r="AA13"/>
  <c r="W13"/>
  <c r="T13"/>
  <c r="H13"/>
  <c r="F13"/>
  <c r="R13"/>
  <c r="AE12"/>
  <c r="AA12"/>
  <c r="W12"/>
  <c r="T12"/>
  <c r="H12"/>
  <c r="F12"/>
  <c r="R12" s="1"/>
  <c r="AE11"/>
  <c r="AA11"/>
  <c r="W11"/>
  <c r="T11"/>
  <c r="H11"/>
  <c r="F11"/>
  <c r="R11"/>
  <c r="AE10"/>
  <c r="AA10"/>
  <c r="W10"/>
  <c r="T10"/>
  <c r="H10"/>
  <c r="F10"/>
  <c r="R10" s="1"/>
  <c r="AE9"/>
  <c r="AA9"/>
  <c r="W9"/>
  <c r="T9"/>
  <c r="H9"/>
  <c r="F9"/>
  <c r="R9"/>
  <c r="AE8"/>
  <c r="AA8"/>
  <c r="W8"/>
  <c r="T8"/>
  <c r="H8"/>
  <c r="F8"/>
  <c r="R8" s="1"/>
  <c r="AA7"/>
  <c r="W7"/>
  <c r="T7"/>
  <c r="H7"/>
  <c r="F7"/>
  <c r="R7" s="1"/>
  <c r="AE6"/>
  <c r="AA6"/>
  <c r="W6"/>
  <c r="T6"/>
  <c r="H6"/>
  <c r="F6"/>
  <c r="R6"/>
  <c r="AF11" i="4"/>
  <c r="AE11"/>
  <c r="AB11"/>
  <c r="AA11"/>
  <c r="W11"/>
  <c r="T11"/>
  <c r="N11"/>
  <c r="H11"/>
  <c r="G11"/>
  <c r="S11"/>
  <c r="F11"/>
  <c r="R11"/>
  <c r="E11"/>
  <c r="Q11"/>
  <c r="E9" i="10" s="1"/>
  <c r="F10" i="2"/>
  <c r="G10"/>
  <c r="B6" i="1"/>
  <c r="F6"/>
  <c r="AA6"/>
  <c r="G6"/>
  <c r="AB6"/>
  <c r="E6"/>
  <c r="H6"/>
  <c r="L6"/>
  <c r="N6"/>
  <c r="T6"/>
  <c r="W6"/>
  <c r="AE6"/>
  <c r="AF6"/>
  <c r="B7"/>
  <c r="F7"/>
  <c r="AA7" s="1"/>
  <c r="G7"/>
  <c r="AB7" s="1"/>
  <c r="E7"/>
  <c r="H7"/>
  <c r="L7"/>
  <c r="N7"/>
  <c r="T7"/>
  <c r="W7"/>
  <c r="AE7"/>
  <c r="AF7"/>
  <c r="B8"/>
  <c r="F8"/>
  <c r="AA8" s="1"/>
  <c r="G8"/>
  <c r="AB8" s="1"/>
  <c r="H8"/>
  <c r="M8"/>
  <c r="N8"/>
  <c r="T8"/>
  <c r="W8"/>
  <c r="AE8"/>
  <c r="AF8"/>
  <c r="B9"/>
  <c r="F9"/>
  <c r="AA9"/>
  <c r="G9"/>
  <c r="AB9"/>
  <c r="E9"/>
  <c r="H9"/>
  <c r="L9"/>
  <c r="M9"/>
  <c r="N9"/>
  <c r="T9"/>
  <c r="W9"/>
  <c r="AE9"/>
  <c r="AF9"/>
  <c r="B10"/>
  <c r="AA10"/>
  <c r="G10"/>
  <c r="AB10" s="1"/>
  <c r="E10"/>
  <c r="H10"/>
  <c r="L10"/>
  <c r="N10"/>
  <c r="T10"/>
  <c r="W10"/>
  <c r="AE10"/>
  <c r="AF10"/>
  <c r="B11"/>
  <c r="F11"/>
  <c r="AA11" s="1"/>
  <c r="G11"/>
  <c r="AB11" s="1"/>
  <c r="E11"/>
  <c r="H11"/>
  <c r="L11"/>
  <c r="N11"/>
  <c r="T11"/>
  <c r="W11"/>
  <c r="AE11"/>
  <c r="AF11"/>
  <c r="B12"/>
  <c r="F12"/>
  <c r="AA12" s="1"/>
  <c r="G12"/>
  <c r="AB12" s="1"/>
  <c r="E12"/>
  <c r="H12"/>
  <c r="L12"/>
  <c r="N12"/>
  <c r="T12"/>
  <c r="W12"/>
  <c r="AE12"/>
  <c r="AF12"/>
  <c r="B13"/>
  <c r="F13"/>
  <c r="AA13" s="1"/>
  <c r="G13"/>
  <c r="AB13" s="1"/>
  <c r="E13"/>
  <c r="H13"/>
  <c r="L13"/>
  <c r="N13"/>
  <c r="T13"/>
  <c r="W13"/>
  <c r="AE13"/>
  <c r="AF13"/>
  <c r="B14"/>
  <c r="F14"/>
  <c r="AA14" s="1"/>
  <c r="G14"/>
  <c r="AB14" s="1"/>
  <c r="E14"/>
  <c r="H14"/>
  <c r="L14"/>
  <c r="N14"/>
  <c r="T14"/>
  <c r="W14"/>
  <c r="AE14"/>
  <c r="AF14"/>
  <c r="B15"/>
  <c r="F15"/>
  <c r="AA15" s="1"/>
  <c r="G15"/>
  <c r="AB15" s="1"/>
  <c r="E15"/>
  <c r="H15"/>
  <c r="L15"/>
  <c r="N15"/>
  <c r="T15"/>
  <c r="W15"/>
  <c r="Z15" s="1"/>
  <c r="AE15"/>
  <c r="AF15"/>
  <c r="C16"/>
  <c r="D16"/>
  <c r="B16"/>
  <c r="I16"/>
  <c r="J16"/>
  <c r="H16" s="1"/>
  <c r="O16"/>
  <c r="P16"/>
  <c r="N16"/>
  <c r="U16"/>
  <c r="V16"/>
  <c r="T16" s="1"/>
  <c r="X16"/>
  <c r="Y16"/>
  <c r="W16"/>
  <c r="AC16"/>
  <c r="AD16"/>
  <c r="AE16" s="1"/>
  <c r="AG16"/>
  <c r="AH16"/>
  <c r="G16"/>
  <c r="AB16" s="1"/>
  <c r="M16"/>
  <c r="AI16"/>
  <c r="F16"/>
  <c r="B6" i="2"/>
  <c r="F6"/>
  <c r="G6"/>
  <c r="E6"/>
  <c r="H6"/>
  <c r="L6"/>
  <c r="M6"/>
  <c r="N6"/>
  <c r="Q6" s="1"/>
  <c r="R6"/>
  <c r="S6"/>
  <c r="C56" i="9"/>
  <c r="T6" i="2"/>
  <c r="W6"/>
  <c r="Z6" s="1"/>
  <c r="AA6"/>
  <c r="AB6"/>
  <c r="AE6"/>
  <c r="AF6"/>
  <c r="B7"/>
  <c r="F7"/>
  <c r="G7"/>
  <c r="E7" s="1"/>
  <c r="H7"/>
  <c r="L7"/>
  <c r="M7"/>
  <c r="N7"/>
  <c r="Q7"/>
  <c r="R7"/>
  <c r="S7"/>
  <c r="C57" i="9" s="1"/>
  <c r="T7" i="2"/>
  <c r="W7"/>
  <c r="Z7"/>
  <c r="AA7"/>
  <c r="AB7"/>
  <c r="AE7"/>
  <c r="AF7"/>
  <c r="B8"/>
  <c r="F8"/>
  <c r="G8"/>
  <c r="E8"/>
  <c r="H8"/>
  <c r="L8"/>
  <c r="M8"/>
  <c r="N8"/>
  <c r="Q8" s="1"/>
  <c r="R8"/>
  <c r="S8"/>
  <c r="C58" i="9"/>
  <c r="T8" i="2"/>
  <c r="W8"/>
  <c r="Z8" s="1"/>
  <c r="AA8"/>
  <c r="AB8"/>
  <c r="AE8"/>
  <c r="AF8"/>
  <c r="B9"/>
  <c r="F9"/>
  <c r="G9"/>
  <c r="E9" s="1"/>
  <c r="H9"/>
  <c r="L9"/>
  <c r="M9"/>
  <c r="N9"/>
  <c r="Q9"/>
  <c r="R9"/>
  <c r="S9"/>
  <c r="C59" i="9" s="1"/>
  <c r="T9" i="2"/>
  <c r="W9"/>
  <c r="Z9"/>
  <c r="AA9"/>
  <c r="AB9"/>
  <c r="AE9"/>
  <c r="AF9"/>
  <c r="B10"/>
  <c r="H10"/>
  <c r="L10"/>
  <c r="M10"/>
  <c r="N10"/>
  <c r="Q10"/>
  <c r="R10"/>
  <c r="S10"/>
  <c r="C60" i="9" s="1"/>
  <c r="T10" i="2"/>
  <c r="W10"/>
  <c r="Z10"/>
  <c r="AA10"/>
  <c r="AB10"/>
  <c r="AE10"/>
  <c r="AF10"/>
  <c r="B11"/>
  <c r="F11"/>
  <c r="G11"/>
  <c r="E11"/>
  <c r="H11"/>
  <c r="L11"/>
  <c r="M11"/>
  <c r="N11"/>
  <c r="Q11" s="1"/>
  <c r="R11"/>
  <c r="S11"/>
  <c r="C61" i="9"/>
  <c r="T11" i="2"/>
  <c r="W11"/>
  <c r="Z11" s="1"/>
  <c r="AA11"/>
  <c r="AB11"/>
  <c r="AE11"/>
  <c r="AF11"/>
  <c r="B12"/>
  <c r="F12"/>
  <c r="G12"/>
  <c r="E12" s="1"/>
  <c r="H12"/>
  <c r="L12"/>
  <c r="M12"/>
  <c r="N12"/>
  <c r="Q12"/>
  <c r="R12"/>
  <c r="S12"/>
  <c r="C62" i="9" s="1"/>
  <c r="T12" i="2"/>
  <c r="W12"/>
  <c r="Z12"/>
  <c r="AA12"/>
  <c r="AB12"/>
  <c r="AE12"/>
  <c r="AF12"/>
  <c r="B13"/>
  <c r="F13"/>
  <c r="G13"/>
  <c r="E13"/>
  <c r="H13"/>
  <c r="L13"/>
  <c r="M13"/>
  <c r="N13"/>
  <c r="Q13" s="1"/>
  <c r="R13"/>
  <c r="S13"/>
  <c r="C63" i="9"/>
  <c r="T13" i="2"/>
  <c r="W13"/>
  <c r="Z13" s="1"/>
  <c r="AA13"/>
  <c r="AB13"/>
  <c r="AE13"/>
  <c r="AF13"/>
  <c r="B14"/>
  <c r="F14"/>
  <c r="G14"/>
  <c r="E14" s="1"/>
  <c r="H14"/>
  <c r="L14"/>
  <c r="M14"/>
  <c r="N14"/>
  <c r="Q14"/>
  <c r="R14"/>
  <c r="S14"/>
  <c r="C64" i="9" s="1"/>
  <c r="T14" i="2"/>
  <c r="W14"/>
  <c r="Z14"/>
  <c r="AA14"/>
  <c r="AB14"/>
  <c r="AE14"/>
  <c r="AF14"/>
  <c r="B15"/>
  <c r="F15"/>
  <c r="G15"/>
  <c r="E15"/>
  <c r="H15"/>
  <c r="L15"/>
  <c r="M15"/>
  <c r="N15"/>
  <c r="Q15" s="1"/>
  <c r="R15"/>
  <c r="S15"/>
  <c r="C65" i="9"/>
  <c r="T15" i="2"/>
  <c r="W15"/>
  <c r="Z15" s="1"/>
  <c r="AA15"/>
  <c r="AB15"/>
  <c r="AE15"/>
  <c r="AF15"/>
  <c r="C16"/>
  <c r="F16" s="1"/>
  <c r="D16"/>
  <c r="B16"/>
  <c r="I16"/>
  <c r="J16"/>
  <c r="H16" s="1"/>
  <c r="O16"/>
  <c r="P16"/>
  <c r="N16"/>
  <c r="S16"/>
  <c r="C66" i="9"/>
  <c r="U16" i="2"/>
  <c r="V16"/>
  <c r="T16" s="1"/>
  <c r="X16"/>
  <c r="AA16" s="1"/>
  <c r="Y16"/>
  <c r="W16"/>
  <c r="AB16"/>
  <c r="AC16"/>
  <c r="AD16"/>
  <c r="AE16" s="1"/>
  <c r="AG16"/>
  <c r="AH16"/>
  <c r="G16"/>
  <c r="AI16"/>
  <c r="C56"/>
  <c r="C57"/>
  <c r="C58"/>
  <c r="C59"/>
  <c r="C60"/>
  <c r="C61"/>
  <c r="C62"/>
  <c r="C63"/>
  <c r="C64"/>
  <c r="C65"/>
  <c r="C66"/>
  <c r="B6" i="3"/>
  <c r="F6"/>
  <c r="R6" s="1"/>
  <c r="G6"/>
  <c r="E6"/>
  <c r="H6"/>
  <c r="L6"/>
  <c r="M6"/>
  <c r="N6"/>
  <c r="S6"/>
  <c r="D56" i="9" s="1"/>
  <c r="T6" i="3"/>
  <c r="W6"/>
  <c r="Z6"/>
  <c r="AA6"/>
  <c r="AB6"/>
  <c r="AE6"/>
  <c r="AF6"/>
  <c r="B7"/>
  <c r="F7"/>
  <c r="R7" s="1"/>
  <c r="G7"/>
  <c r="E7"/>
  <c r="H7"/>
  <c r="L7"/>
  <c r="M7"/>
  <c r="N7"/>
  <c r="S7"/>
  <c r="D57" i="4" s="1"/>
  <c r="T7" i="3"/>
  <c r="W7"/>
  <c r="Z7"/>
  <c r="AA7"/>
  <c r="AB7"/>
  <c r="AE7"/>
  <c r="AF7"/>
  <c r="B8"/>
  <c r="F8"/>
  <c r="R8" s="1"/>
  <c r="G8"/>
  <c r="E8"/>
  <c r="H8"/>
  <c r="L8"/>
  <c r="M8"/>
  <c r="N8"/>
  <c r="S8"/>
  <c r="D58" i="9" s="1"/>
  <c r="T8" i="3"/>
  <c r="W8"/>
  <c r="Z8"/>
  <c r="AA8"/>
  <c r="AB8"/>
  <c r="AE8"/>
  <c r="AF8"/>
  <c r="B9"/>
  <c r="F9"/>
  <c r="R9" s="1"/>
  <c r="G9"/>
  <c r="E9"/>
  <c r="H9"/>
  <c r="L9"/>
  <c r="M9"/>
  <c r="N9"/>
  <c r="S9"/>
  <c r="D59" i="4" s="1"/>
  <c r="T9" i="3"/>
  <c r="W9"/>
  <c r="Z9"/>
  <c r="AA9"/>
  <c r="AB9"/>
  <c r="AE9"/>
  <c r="AF9"/>
  <c r="B10"/>
  <c r="F10"/>
  <c r="R10" s="1"/>
  <c r="G10"/>
  <c r="E10"/>
  <c r="H10"/>
  <c r="L10"/>
  <c r="M10"/>
  <c r="N10"/>
  <c r="S10"/>
  <c r="D60" i="9" s="1"/>
  <c r="T10" i="3"/>
  <c r="W10"/>
  <c r="Z10"/>
  <c r="AA10"/>
  <c r="AB10"/>
  <c r="AE10"/>
  <c r="AF10"/>
  <c r="B11"/>
  <c r="F11"/>
  <c r="R11" s="1"/>
  <c r="G11"/>
  <c r="E11"/>
  <c r="H11"/>
  <c r="L11"/>
  <c r="M11"/>
  <c r="N11"/>
  <c r="S11"/>
  <c r="D61" i="4" s="1"/>
  <c r="T11" i="3"/>
  <c r="W11"/>
  <c r="Z11"/>
  <c r="AA11"/>
  <c r="AB11"/>
  <c r="AE11"/>
  <c r="AF11"/>
  <c r="B12"/>
  <c r="F12"/>
  <c r="R12" s="1"/>
  <c r="G12"/>
  <c r="E12"/>
  <c r="H12"/>
  <c r="L12"/>
  <c r="M12"/>
  <c r="N12"/>
  <c r="S12"/>
  <c r="D62" i="9" s="1"/>
  <c r="T12" i="3"/>
  <c r="W12"/>
  <c r="Z12"/>
  <c r="AA12"/>
  <c r="AB12"/>
  <c r="AE12"/>
  <c r="AF12"/>
  <c r="B13"/>
  <c r="F13"/>
  <c r="R13" s="1"/>
  <c r="G13"/>
  <c r="E13"/>
  <c r="H13"/>
  <c r="L13"/>
  <c r="M13"/>
  <c r="N13"/>
  <c r="S13"/>
  <c r="D63" i="4" s="1"/>
  <c r="T13" i="3"/>
  <c r="W13"/>
  <c r="Z13"/>
  <c r="AA13"/>
  <c r="AB13"/>
  <c r="AE13"/>
  <c r="AF13"/>
  <c r="B14"/>
  <c r="F14"/>
  <c r="R14" s="1"/>
  <c r="G14"/>
  <c r="E14"/>
  <c r="H14"/>
  <c r="L14"/>
  <c r="M14"/>
  <c r="N14"/>
  <c r="S14"/>
  <c r="D64" i="9" s="1"/>
  <c r="T14" i="3"/>
  <c r="W14"/>
  <c r="Z14"/>
  <c r="AA14"/>
  <c r="AB14"/>
  <c r="AE14"/>
  <c r="AF14"/>
  <c r="B15"/>
  <c r="F15"/>
  <c r="R15" s="1"/>
  <c r="G15"/>
  <c r="E15"/>
  <c r="H15"/>
  <c r="L15"/>
  <c r="M15"/>
  <c r="N15"/>
  <c r="S15"/>
  <c r="D65" i="4" s="1"/>
  <c r="T15" i="3"/>
  <c r="W15"/>
  <c r="Z15"/>
  <c r="AA15"/>
  <c r="AB15"/>
  <c r="AE15"/>
  <c r="AF15"/>
  <c r="C16"/>
  <c r="D16"/>
  <c r="B16" s="1"/>
  <c r="I16"/>
  <c r="J16"/>
  <c r="H16"/>
  <c r="O16"/>
  <c r="P16"/>
  <c r="N16" s="1"/>
  <c r="U16"/>
  <c r="V16"/>
  <c r="T16"/>
  <c r="X16"/>
  <c r="Y16"/>
  <c r="W16" s="1"/>
  <c r="Z16" s="1"/>
  <c r="AA16"/>
  <c r="AB16"/>
  <c r="AC16"/>
  <c r="AD16"/>
  <c r="AE16" s="1"/>
  <c r="AG16"/>
  <c r="AH16"/>
  <c r="G16"/>
  <c r="AI16"/>
  <c r="F16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B6" i="4"/>
  <c r="F6"/>
  <c r="G6"/>
  <c r="E6" s="1"/>
  <c r="H6"/>
  <c r="L6"/>
  <c r="M6"/>
  <c r="N6"/>
  <c r="R6"/>
  <c r="T6"/>
  <c r="W6"/>
  <c r="Z6" s="1"/>
  <c r="AA6"/>
  <c r="AB6"/>
  <c r="AE6"/>
  <c r="AF6"/>
  <c r="B7"/>
  <c r="F7"/>
  <c r="G7"/>
  <c r="E7" s="1"/>
  <c r="H7"/>
  <c r="L7"/>
  <c r="M7"/>
  <c r="N7"/>
  <c r="R7"/>
  <c r="T7"/>
  <c r="W7"/>
  <c r="Z7" s="1"/>
  <c r="AA7"/>
  <c r="AB7"/>
  <c r="AE7"/>
  <c r="AF7"/>
  <c r="B8"/>
  <c r="F8"/>
  <c r="G8"/>
  <c r="E8" s="1"/>
  <c r="H8"/>
  <c r="L8"/>
  <c r="M8"/>
  <c r="N8"/>
  <c r="R8"/>
  <c r="T8"/>
  <c r="W8"/>
  <c r="Z8" s="1"/>
  <c r="AA8"/>
  <c r="AB8"/>
  <c r="AE8"/>
  <c r="AF8"/>
  <c r="B9"/>
  <c r="F9"/>
  <c r="G9"/>
  <c r="E9" s="1"/>
  <c r="H9"/>
  <c r="L9"/>
  <c r="M9"/>
  <c r="N9"/>
  <c r="R9"/>
  <c r="T9"/>
  <c r="W9"/>
  <c r="Z9" s="1"/>
  <c r="AA9"/>
  <c r="AB9"/>
  <c r="AE9"/>
  <c r="AF9"/>
  <c r="B10"/>
  <c r="F10"/>
  <c r="G10"/>
  <c r="E10" s="1"/>
  <c r="H10"/>
  <c r="L10"/>
  <c r="M10"/>
  <c r="N10"/>
  <c r="R10"/>
  <c r="T10"/>
  <c r="W10"/>
  <c r="Z10" s="1"/>
  <c r="AA10"/>
  <c r="AB10"/>
  <c r="AE10"/>
  <c r="AF10"/>
  <c r="B11"/>
  <c r="Z11" s="1"/>
  <c r="B12"/>
  <c r="F12"/>
  <c r="G12"/>
  <c r="E12" s="1"/>
  <c r="H12"/>
  <c r="L12"/>
  <c r="M12"/>
  <c r="N12"/>
  <c r="R12"/>
  <c r="T12"/>
  <c r="W12"/>
  <c r="Z12" s="1"/>
  <c r="AA12"/>
  <c r="AB12"/>
  <c r="AE12"/>
  <c r="AF12"/>
  <c r="B13"/>
  <c r="F13"/>
  <c r="G13"/>
  <c r="E13" s="1"/>
  <c r="H13"/>
  <c r="L13"/>
  <c r="M13"/>
  <c r="N13"/>
  <c r="R13"/>
  <c r="T13"/>
  <c r="W13"/>
  <c r="Z13" s="1"/>
  <c r="AA13"/>
  <c r="AB13"/>
  <c r="AE13"/>
  <c r="AF13"/>
  <c r="B14"/>
  <c r="F14"/>
  <c r="G14"/>
  <c r="E14" s="1"/>
  <c r="H14"/>
  <c r="L14"/>
  <c r="M14"/>
  <c r="N14"/>
  <c r="R14"/>
  <c r="T14"/>
  <c r="W14"/>
  <c r="Z14" s="1"/>
  <c r="AA14"/>
  <c r="AB14"/>
  <c r="AE14"/>
  <c r="AF14"/>
  <c r="B15"/>
  <c r="F15"/>
  <c r="G15"/>
  <c r="E15" s="1"/>
  <c r="H15"/>
  <c r="L15"/>
  <c r="M15"/>
  <c r="N15"/>
  <c r="R15"/>
  <c r="T15"/>
  <c r="W15"/>
  <c r="Z15" s="1"/>
  <c r="AA15"/>
  <c r="AB15"/>
  <c r="AE15"/>
  <c r="AF15"/>
  <c r="C16"/>
  <c r="D16"/>
  <c r="B16"/>
  <c r="I16"/>
  <c r="J16"/>
  <c r="H16" s="1"/>
  <c r="O16"/>
  <c r="P16"/>
  <c r="N16"/>
  <c r="U16"/>
  <c r="V16"/>
  <c r="T16" s="1"/>
  <c r="X16"/>
  <c r="AA16" s="1"/>
  <c r="Y16"/>
  <c r="W16"/>
  <c r="AB16"/>
  <c r="AC16"/>
  <c r="AD16"/>
  <c r="AE16" s="1"/>
  <c r="AG16"/>
  <c r="AH16"/>
  <c r="G16"/>
  <c r="AI16"/>
  <c r="F16"/>
  <c r="C56"/>
  <c r="C57"/>
  <c r="C58"/>
  <c r="C59"/>
  <c r="C60"/>
  <c r="C61"/>
  <c r="C62"/>
  <c r="C63"/>
  <c r="C64"/>
  <c r="C65"/>
  <c r="C66"/>
  <c r="B6" i="5"/>
  <c r="F6"/>
  <c r="G6"/>
  <c r="E6" s="1"/>
  <c r="H6"/>
  <c r="L6"/>
  <c r="M6"/>
  <c r="N6"/>
  <c r="R6"/>
  <c r="T6"/>
  <c r="W6"/>
  <c r="Z6" s="1"/>
  <c r="AA6"/>
  <c r="AB6"/>
  <c r="AE6"/>
  <c r="AF6"/>
  <c r="B7"/>
  <c r="F7"/>
  <c r="G7"/>
  <c r="E7" s="1"/>
  <c r="H7"/>
  <c r="L7"/>
  <c r="M7"/>
  <c r="N7"/>
  <c r="R7"/>
  <c r="T7"/>
  <c r="W7"/>
  <c r="Z7" s="1"/>
  <c r="AA7"/>
  <c r="AB7"/>
  <c r="AE7"/>
  <c r="AF7"/>
  <c r="B8"/>
  <c r="F8"/>
  <c r="G8"/>
  <c r="E8" s="1"/>
  <c r="H8"/>
  <c r="L8"/>
  <c r="M8"/>
  <c r="N8"/>
  <c r="R8"/>
  <c r="T8"/>
  <c r="W8"/>
  <c r="Z8" s="1"/>
  <c r="AA8"/>
  <c r="AB8"/>
  <c r="AE8"/>
  <c r="AF8"/>
  <c r="B9"/>
  <c r="F9"/>
  <c r="G9"/>
  <c r="E9" s="1"/>
  <c r="H9"/>
  <c r="L9"/>
  <c r="M9"/>
  <c r="N9"/>
  <c r="R9"/>
  <c r="T9"/>
  <c r="W9"/>
  <c r="Z9" s="1"/>
  <c r="AA9"/>
  <c r="AB9"/>
  <c r="AE9"/>
  <c r="AF9"/>
  <c r="B10"/>
  <c r="F10"/>
  <c r="G10"/>
  <c r="E10" s="1"/>
  <c r="H10"/>
  <c r="L10"/>
  <c r="M10"/>
  <c r="N10"/>
  <c r="R10"/>
  <c r="T10"/>
  <c r="W10"/>
  <c r="Z10" s="1"/>
  <c r="AA10"/>
  <c r="AB10"/>
  <c r="AE10"/>
  <c r="AF10"/>
  <c r="B11"/>
  <c r="F11"/>
  <c r="G11"/>
  <c r="E11" s="1"/>
  <c r="H11"/>
  <c r="L11"/>
  <c r="M11"/>
  <c r="N11"/>
  <c r="R11"/>
  <c r="T11"/>
  <c r="W11"/>
  <c r="Z11" s="1"/>
  <c r="AA11"/>
  <c r="AB11"/>
  <c r="AE11"/>
  <c r="AF11"/>
  <c r="B12"/>
  <c r="F12"/>
  <c r="G12"/>
  <c r="E12" s="1"/>
  <c r="H12"/>
  <c r="L12"/>
  <c r="M12"/>
  <c r="N12"/>
  <c r="R12"/>
  <c r="T12"/>
  <c r="W12"/>
  <c r="Z12" s="1"/>
  <c r="AA12"/>
  <c r="AB12"/>
  <c r="AE12"/>
  <c r="AF12"/>
  <c r="B13"/>
  <c r="F13"/>
  <c r="G13"/>
  <c r="E13" s="1"/>
  <c r="H13"/>
  <c r="L13"/>
  <c r="M13"/>
  <c r="N13"/>
  <c r="R13"/>
  <c r="T13"/>
  <c r="W13"/>
  <c r="Z13" s="1"/>
  <c r="AA13"/>
  <c r="AB13"/>
  <c r="AE13"/>
  <c r="AF13"/>
  <c r="B14"/>
  <c r="F14"/>
  <c r="G14"/>
  <c r="E14" s="1"/>
  <c r="H14"/>
  <c r="L14"/>
  <c r="M14"/>
  <c r="N14"/>
  <c r="R14"/>
  <c r="T14"/>
  <c r="W14"/>
  <c r="Z14" s="1"/>
  <c r="AA14"/>
  <c r="AB14"/>
  <c r="AE14"/>
  <c r="AF14"/>
  <c r="B15"/>
  <c r="F15"/>
  <c r="G15"/>
  <c r="E15" s="1"/>
  <c r="H15"/>
  <c r="L15"/>
  <c r="M15"/>
  <c r="N15"/>
  <c r="R15"/>
  <c r="T15"/>
  <c r="W15"/>
  <c r="Z15" s="1"/>
  <c r="AA15"/>
  <c r="AB15"/>
  <c r="AE15"/>
  <c r="AF15"/>
  <c r="C16"/>
  <c r="F16" s="1"/>
  <c r="D16"/>
  <c r="B16"/>
  <c r="I16"/>
  <c r="J16"/>
  <c r="H16" s="1"/>
  <c r="O16"/>
  <c r="P16"/>
  <c r="N16"/>
  <c r="U16"/>
  <c r="V16"/>
  <c r="T16" s="1"/>
  <c r="X16"/>
  <c r="Y16"/>
  <c r="AA16"/>
  <c r="AB16"/>
  <c r="AC16"/>
  <c r="AD16"/>
  <c r="AE16"/>
  <c r="AG16"/>
  <c r="AH16"/>
  <c r="G16" s="1"/>
  <c r="AI16"/>
  <c r="C56"/>
  <c r="C57"/>
  <c r="C58"/>
  <c r="C59"/>
  <c r="C60"/>
  <c r="C61"/>
  <c r="C62"/>
  <c r="C63"/>
  <c r="C64"/>
  <c r="C65"/>
  <c r="C66"/>
  <c r="C56" i="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B6" i="7"/>
  <c r="F6"/>
  <c r="L6" s="1"/>
  <c r="G6"/>
  <c r="H6"/>
  <c r="M6"/>
  <c r="N6"/>
  <c r="R6"/>
  <c r="S6"/>
  <c r="H56" i="9"/>
  <c r="T6" i="7"/>
  <c r="W6"/>
  <c r="Z6" s="1"/>
  <c r="AA6"/>
  <c r="AB6"/>
  <c r="AE6"/>
  <c r="AF6"/>
  <c r="B7"/>
  <c r="F7"/>
  <c r="G7"/>
  <c r="M7" s="1"/>
  <c r="H7"/>
  <c r="L7"/>
  <c r="N7"/>
  <c r="R7"/>
  <c r="S7"/>
  <c r="T7"/>
  <c r="W7"/>
  <c r="Z7"/>
  <c r="AA7"/>
  <c r="AB7"/>
  <c r="AE7"/>
  <c r="AF7"/>
  <c r="B8"/>
  <c r="F8"/>
  <c r="L8" s="1"/>
  <c r="G8"/>
  <c r="H8"/>
  <c r="M8"/>
  <c r="N8"/>
  <c r="R8"/>
  <c r="S8"/>
  <c r="H58" i="9"/>
  <c r="T8" i="7"/>
  <c r="W8"/>
  <c r="Z8" s="1"/>
  <c r="AA8"/>
  <c r="AB8"/>
  <c r="AE8"/>
  <c r="AF8"/>
  <c r="B9"/>
  <c r="F9"/>
  <c r="G9"/>
  <c r="M9" s="1"/>
  <c r="H9"/>
  <c r="L9"/>
  <c r="N9"/>
  <c r="R9"/>
  <c r="S9"/>
  <c r="T9"/>
  <c r="W9"/>
  <c r="Z9"/>
  <c r="AA9"/>
  <c r="AB9"/>
  <c r="AE9"/>
  <c r="AF9"/>
  <c r="B10"/>
  <c r="F10"/>
  <c r="L10" s="1"/>
  <c r="G10"/>
  <c r="H10"/>
  <c r="M10"/>
  <c r="N10"/>
  <c r="R10"/>
  <c r="S10"/>
  <c r="H60" i="9"/>
  <c r="T10" i="7"/>
  <c r="W10"/>
  <c r="Z10" s="1"/>
  <c r="AA10"/>
  <c r="AB10"/>
  <c r="AE10"/>
  <c r="AF10"/>
  <c r="B11"/>
  <c r="F11"/>
  <c r="G11"/>
  <c r="M11" s="1"/>
  <c r="H11"/>
  <c r="L11"/>
  <c r="N11"/>
  <c r="R11"/>
  <c r="S11"/>
  <c r="H61" i="9" s="1"/>
  <c r="T11" i="7"/>
  <c r="W11"/>
  <c r="Z11"/>
  <c r="AA11"/>
  <c r="AB11"/>
  <c r="AE11"/>
  <c r="AF11"/>
  <c r="B12"/>
  <c r="F12"/>
  <c r="L12" s="1"/>
  <c r="G12"/>
  <c r="H12"/>
  <c r="M12"/>
  <c r="N12"/>
  <c r="R12"/>
  <c r="S12"/>
  <c r="H62" i="9"/>
  <c r="T12" i="7"/>
  <c r="W12"/>
  <c r="Z12" s="1"/>
  <c r="AA12"/>
  <c r="AB12"/>
  <c r="AE12"/>
  <c r="AF12"/>
  <c r="B13"/>
  <c r="F13"/>
  <c r="G13"/>
  <c r="M13" s="1"/>
  <c r="H13"/>
  <c r="L13"/>
  <c r="N13"/>
  <c r="R13"/>
  <c r="S13"/>
  <c r="H63" i="9" s="1"/>
  <c r="T13" i="7"/>
  <c r="W13"/>
  <c r="Z13"/>
  <c r="AA13"/>
  <c r="AB13"/>
  <c r="AE13"/>
  <c r="AF13"/>
  <c r="B14"/>
  <c r="F14"/>
  <c r="L14" s="1"/>
  <c r="G14"/>
  <c r="H14"/>
  <c r="M14"/>
  <c r="N14"/>
  <c r="R14"/>
  <c r="S14"/>
  <c r="H64" i="9"/>
  <c r="T14" i="7"/>
  <c r="W14"/>
  <c r="Z14" s="1"/>
  <c r="AA14"/>
  <c r="AB14"/>
  <c r="AE14"/>
  <c r="AF14"/>
  <c r="B15"/>
  <c r="F15"/>
  <c r="G15"/>
  <c r="M15" s="1"/>
  <c r="H15"/>
  <c r="L15"/>
  <c r="N15"/>
  <c r="R15"/>
  <c r="S15"/>
  <c r="H65" i="9" s="1"/>
  <c r="T15" i="7"/>
  <c r="W15"/>
  <c r="Z15"/>
  <c r="AA15"/>
  <c r="AB15"/>
  <c r="AE15"/>
  <c r="AF15"/>
  <c r="C16"/>
  <c r="D16"/>
  <c r="I16"/>
  <c r="J16"/>
  <c r="H16"/>
  <c r="O16"/>
  <c r="P16"/>
  <c r="N16" s="1"/>
  <c r="U16"/>
  <c r="V16"/>
  <c r="T16"/>
  <c r="X16"/>
  <c r="Y16"/>
  <c r="AA16"/>
  <c r="AC16"/>
  <c r="AD16"/>
  <c r="AE16"/>
  <c r="AG16"/>
  <c r="AH16"/>
  <c r="AI16"/>
  <c r="F16" s="1"/>
  <c r="C56"/>
  <c r="H56"/>
  <c r="C57"/>
  <c r="C58"/>
  <c r="H58"/>
  <c r="C59"/>
  <c r="C60"/>
  <c r="H60"/>
  <c r="C61"/>
  <c r="H61"/>
  <c r="C62"/>
  <c r="H62"/>
  <c r="C63"/>
  <c r="H63"/>
  <c r="C64"/>
  <c r="H64"/>
  <c r="C65"/>
  <c r="H65"/>
  <c r="C66"/>
  <c r="B6" i="8"/>
  <c r="F6"/>
  <c r="G6"/>
  <c r="M6" s="1"/>
  <c r="H6"/>
  <c r="L6"/>
  <c r="N6"/>
  <c r="R6"/>
  <c r="S6"/>
  <c r="I56" i="9" s="1"/>
  <c r="T6" i="8"/>
  <c r="W6"/>
  <c r="Z6"/>
  <c r="AA6"/>
  <c r="AB6"/>
  <c r="AE6"/>
  <c r="AF6"/>
  <c r="B7"/>
  <c r="F7"/>
  <c r="L7" s="1"/>
  <c r="G7"/>
  <c r="H7"/>
  <c r="M7"/>
  <c r="N7"/>
  <c r="R7"/>
  <c r="S7"/>
  <c r="I57" i="9"/>
  <c r="T7" i="8"/>
  <c r="W7"/>
  <c r="Z7" s="1"/>
  <c r="AA7"/>
  <c r="AB7"/>
  <c r="AE7"/>
  <c r="AF7"/>
  <c r="B8"/>
  <c r="F8"/>
  <c r="G8"/>
  <c r="M8" s="1"/>
  <c r="H8"/>
  <c r="L8"/>
  <c r="N8"/>
  <c r="R8"/>
  <c r="S8"/>
  <c r="I58" i="9" s="1"/>
  <c r="T8" i="8"/>
  <c r="W8"/>
  <c r="Z8"/>
  <c r="AA8"/>
  <c r="AB8"/>
  <c r="AE8"/>
  <c r="AF8"/>
  <c r="B9"/>
  <c r="F9"/>
  <c r="L9" s="1"/>
  <c r="G9"/>
  <c r="H9"/>
  <c r="M9"/>
  <c r="N9"/>
  <c r="R9"/>
  <c r="S9"/>
  <c r="I59" i="9"/>
  <c r="T9" i="8"/>
  <c r="W9"/>
  <c r="Z9" s="1"/>
  <c r="AA9"/>
  <c r="AB9"/>
  <c r="AE9"/>
  <c r="AF9"/>
  <c r="B10"/>
  <c r="F10"/>
  <c r="G10"/>
  <c r="M10" s="1"/>
  <c r="H10"/>
  <c r="L10"/>
  <c r="N10"/>
  <c r="R10"/>
  <c r="S10"/>
  <c r="I60" i="9" s="1"/>
  <c r="T10" i="8"/>
  <c r="W10"/>
  <c r="Z10"/>
  <c r="AA10"/>
  <c r="AB10"/>
  <c r="AE10"/>
  <c r="AF10"/>
  <c r="B11"/>
  <c r="F11"/>
  <c r="L11" s="1"/>
  <c r="G11"/>
  <c r="H11"/>
  <c r="M11"/>
  <c r="N11"/>
  <c r="R11"/>
  <c r="S11"/>
  <c r="I61" i="9"/>
  <c r="T11" i="8"/>
  <c r="W11"/>
  <c r="Z11" s="1"/>
  <c r="AA11"/>
  <c r="AB11"/>
  <c r="AE11"/>
  <c r="AF11"/>
  <c r="B12"/>
  <c r="F12"/>
  <c r="G12"/>
  <c r="M12" s="1"/>
  <c r="H12"/>
  <c r="L12"/>
  <c r="N12"/>
  <c r="R12"/>
  <c r="S12"/>
  <c r="I62" i="9" s="1"/>
  <c r="T12" i="8"/>
  <c r="W12"/>
  <c r="Z12"/>
  <c r="AA12"/>
  <c r="AB12"/>
  <c r="AE12"/>
  <c r="AF12"/>
  <c r="B13"/>
  <c r="F13"/>
  <c r="L13" s="1"/>
  <c r="G13"/>
  <c r="H13"/>
  <c r="M13"/>
  <c r="N13"/>
  <c r="R13"/>
  <c r="S13"/>
  <c r="I63" i="9"/>
  <c r="T13" i="8"/>
  <c r="W13"/>
  <c r="Z13" s="1"/>
  <c r="AA13"/>
  <c r="AB13"/>
  <c r="AE13"/>
  <c r="AF13"/>
  <c r="B14"/>
  <c r="F14"/>
  <c r="G14"/>
  <c r="M14" s="1"/>
  <c r="H14"/>
  <c r="L14"/>
  <c r="N14"/>
  <c r="R14"/>
  <c r="S14"/>
  <c r="I64" i="9" s="1"/>
  <c r="T14" i="8"/>
  <c r="W14"/>
  <c r="Z14"/>
  <c r="AA14"/>
  <c r="AB14"/>
  <c r="AE14"/>
  <c r="AF14"/>
  <c r="B15"/>
  <c r="F15"/>
  <c r="L15" s="1"/>
  <c r="G15"/>
  <c r="H15"/>
  <c r="M15"/>
  <c r="N15"/>
  <c r="R15"/>
  <c r="S15"/>
  <c r="I65" i="9"/>
  <c r="T15" i="8"/>
  <c r="W15"/>
  <c r="Z15" s="1"/>
  <c r="AA15"/>
  <c r="AB15"/>
  <c r="AF15"/>
  <c r="C16"/>
  <c r="D16"/>
  <c r="B16" s="1"/>
  <c r="I16"/>
  <c r="J16"/>
  <c r="H16"/>
  <c r="O16"/>
  <c r="P16"/>
  <c r="N16" s="1"/>
  <c r="U16"/>
  <c r="V16"/>
  <c r="T16"/>
  <c r="X16"/>
  <c r="Y16"/>
  <c r="W16" s="1"/>
  <c r="Z16" s="1"/>
  <c r="AA16"/>
  <c r="AB16"/>
  <c r="AC16"/>
  <c r="AD16"/>
  <c r="AE16" s="1"/>
  <c r="AG16"/>
  <c r="AH16"/>
  <c r="G16"/>
  <c r="M16" s="1"/>
  <c r="AI16"/>
  <c r="F16"/>
  <c r="E16" s="1"/>
  <c r="K16" s="1"/>
  <c r="C4" i="10"/>
  <c r="C5"/>
  <c r="C6"/>
  <c r="C7"/>
  <c r="C8"/>
  <c r="C9"/>
  <c r="C10"/>
  <c r="C11"/>
  <c r="C12"/>
  <c r="C13"/>
  <c r="S16" i="8"/>
  <c r="I66" i="9" s="1"/>
  <c r="AF16" i="8"/>
  <c r="E14"/>
  <c r="K14" s="1"/>
  <c r="E13"/>
  <c r="E12"/>
  <c r="K12" s="1"/>
  <c r="E11"/>
  <c r="E10"/>
  <c r="K10" s="1"/>
  <c r="E9"/>
  <c r="E7"/>
  <c r="K7" s="1"/>
  <c r="E6"/>
  <c r="Q14"/>
  <c r="I12" i="10" s="1"/>
  <c r="K13" i="8"/>
  <c r="Q13"/>
  <c r="I11" i="10"/>
  <c r="Q12" i="8"/>
  <c r="I10" i="10" s="1"/>
  <c r="K11" i="8"/>
  <c r="Q11"/>
  <c r="I9" i="10"/>
  <c r="Q10" i="8"/>
  <c r="I8" i="10" s="1"/>
  <c r="K9" i="8"/>
  <c r="Q9"/>
  <c r="I7" i="10"/>
  <c r="Q7" i="8"/>
  <c r="I5" i="10" s="1"/>
  <c r="K6" i="8"/>
  <c r="Q6"/>
  <c r="I4" i="10"/>
  <c r="L16" i="7"/>
  <c r="R16"/>
  <c r="AF16"/>
  <c r="E15"/>
  <c r="Q15" s="1"/>
  <c r="H13" i="10" s="1"/>
  <c r="E14" i="7"/>
  <c r="E13"/>
  <c r="Q13" s="1"/>
  <c r="H11" i="10" s="1"/>
  <c r="E12" i="7"/>
  <c r="E11"/>
  <c r="Q11" s="1"/>
  <c r="H9" i="10" s="1"/>
  <c r="E10" i="7"/>
  <c r="E9"/>
  <c r="Q9" s="1"/>
  <c r="H7" i="10" s="1"/>
  <c r="E8" i="7"/>
  <c r="E7"/>
  <c r="Q7" s="1"/>
  <c r="H5" i="10" s="1"/>
  <c r="E6" i="7"/>
  <c r="K15"/>
  <c r="K14"/>
  <c r="Q14"/>
  <c r="H12" i="10" s="1"/>
  <c r="K13" i="7"/>
  <c r="K12"/>
  <c r="Q12"/>
  <c r="H10" i="10" s="1"/>
  <c r="K11" i="7"/>
  <c r="K10"/>
  <c r="Q10"/>
  <c r="H8" i="10" s="1"/>
  <c r="K9" i="7"/>
  <c r="K8"/>
  <c r="Q8"/>
  <c r="H6" i="10" s="1"/>
  <c r="K7" i="7"/>
  <c r="K6"/>
  <c r="Q6"/>
  <c r="H4" i="10" s="1"/>
  <c r="L16" i="8"/>
  <c r="M16" i="5"/>
  <c r="S16"/>
  <c r="F66" s="1"/>
  <c r="M16" i="4"/>
  <c r="S16"/>
  <c r="E66"/>
  <c r="M16" i="3"/>
  <c r="S16"/>
  <c r="D66" i="4" s="1"/>
  <c r="AF16" i="5"/>
  <c r="AF16" i="4"/>
  <c r="AF16" i="3"/>
  <c r="AF16" i="2"/>
  <c r="AF16" i="1"/>
  <c r="D66" i="6"/>
  <c r="E66"/>
  <c r="E66" i="7"/>
  <c r="F66" i="6"/>
  <c r="K15" i="1"/>
  <c r="K14"/>
  <c r="K13"/>
  <c r="K12"/>
  <c r="K11"/>
  <c r="K10"/>
  <c r="K9"/>
  <c r="K7"/>
  <c r="K6"/>
  <c r="E8"/>
  <c r="Z8"/>
  <c r="K8"/>
  <c r="I56" i="8"/>
  <c r="I66"/>
  <c r="I65"/>
  <c r="I64"/>
  <c r="I63"/>
  <c r="I62"/>
  <c r="I61"/>
  <c r="I60"/>
  <c r="I59"/>
  <c r="I58"/>
  <c r="I57"/>
  <c r="H56"/>
  <c r="H65"/>
  <c r="H64"/>
  <c r="H63"/>
  <c r="H62"/>
  <c r="H61"/>
  <c r="H60"/>
  <c r="H59"/>
  <c r="H58"/>
  <c r="H57"/>
  <c r="K15" i="5"/>
  <c r="Q15"/>
  <c r="F13" i="10"/>
  <c r="K14" i="5"/>
  <c r="Q14"/>
  <c r="F12" i="10" s="1"/>
  <c r="K13" i="5"/>
  <c r="Q13"/>
  <c r="F11" i="10"/>
  <c r="K12" i="5"/>
  <c r="Q12"/>
  <c r="F10" i="10" s="1"/>
  <c r="K11" i="5"/>
  <c r="Q11"/>
  <c r="F9" i="10"/>
  <c r="K10" i="5"/>
  <c r="Q10"/>
  <c r="F8" i="10" s="1"/>
  <c r="K9" i="5"/>
  <c r="Q9"/>
  <c r="F7" i="10"/>
  <c r="K8" i="5"/>
  <c r="Q8"/>
  <c r="F6" i="10" s="1"/>
  <c r="K7" i="5"/>
  <c r="Q7"/>
  <c r="F5" i="10"/>
  <c r="K6" i="5"/>
  <c r="Q6"/>
  <c r="F4" i="10" s="1"/>
  <c r="F66" i="8"/>
  <c r="Z16" i="4"/>
  <c r="K15"/>
  <c r="Q15"/>
  <c r="E13" i="10" s="1"/>
  <c r="K14" i="4"/>
  <c r="Q14"/>
  <c r="E12" i="10"/>
  <c r="K13" i="4"/>
  <c r="Q13"/>
  <c r="E11" i="10" s="1"/>
  <c r="K12" i="4"/>
  <c r="Q12"/>
  <c r="E10" i="10"/>
  <c r="K10" i="4"/>
  <c r="Q10"/>
  <c r="E8" i="10" s="1"/>
  <c r="K9" i="4"/>
  <c r="Q9"/>
  <c r="E7" i="10"/>
  <c r="K8" i="4"/>
  <c r="Q8"/>
  <c r="E6" i="10" s="1"/>
  <c r="K7" i="4"/>
  <c r="Q7"/>
  <c r="E5" i="10"/>
  <c r="K6" i="4"/>
  <c r="Q6"/>
  <c r="E4" i="10" s="1"/>
  <c r="E66" i="8"/>
  <c r="E66" i="9"/>
  <c r="E66" i="5"/>
  <c r="K15" i="3"/>
  <c r="Q15"/>
  <c r="D13" i="10"/>
  <c r="K14" i="3"/>
  <c r="Q14"/>
  <c r="D12" i="10" s="1"/>
  <c r="K13" i="3"/>
  <c r="Q13"/>
  <c r="D11" i="10"/>
  <c r="K12" i="3"/>
  <c r="Q12"/>
  <c r="D10" i="10" s="1"/>
  <c r="K11" i="3"/>
  <c r="Q11"/>
  <c r="D9" i="10"/>
  <c r="K10" i="3"/>
  <c r="Q10"/>
  <c r="D8" i="10" s="1"/>
  <c r="K9" i="3"/>
  <c r="Q9"/>
  <c r="D7" i="10"/>
  <c r="K8" i="3"/>
  <c r="Q8"/>
  <c r="D6" i="10" s="1"/>
  <c r="K7" i="3"/>
  <c r="Q7"/>
  <c r="D5" i="10"/>
  <c r="K6" i="3"/>
  <c r="Q6"/>
  <c r="D4" i="10" s="1"/>
  <c r="D56" i="8"/>
  <c r="D66"/>
  <c r="D65"/>
  <c r="D64"/>
  <c r="D63"/>
  <c r="D62"/>
  <c r="D61"/>
  <c r="D60"/>
  <c r="D59"/>
  <c r="D58"/>
  <c r="D57"/>
  <c r="D56" i="7"/>
  <c r="D66"/>
  <c r="D65"/>
  <c r="D64"/>
  <c r="D63"/>
  <c r="D62"/>
  <c r="D61"/>
  <c r="D60"/>
  <c r="D59"/>
  <c r="D58"/>
  <c r="D57"/>
  <c r="K15" i="2"/>
  <c r="K14"/>
  <c r="K13"/>
  <c r="K12"/>
  <c r="K11"/>
  <c r="K9"/>
  <c r="K8"/>
  <c r="K7"/>
  <c r="K6"/>
  <c r="Q16"/>
  <c r="C14" i="10"/>
  <c r="Z16" i="2"/>
  <c r="C56" i="8"/>
  <c r="C57"/>
  <c r="C58"/>
  <c r="C59"/>
  <c r="C60"/>
  <c r="C61"/>
  <c r="C62"/>
  <c r="C63"/>
  <c r="C64"/>
  <c r="C65"/>
  <c r="C66"/>
  <c r="Z12" i="1"/>
  <c r="S16"/>
  <c r="B66" i="9" s="1"/>
  <c r="S12" i="1"/>
  <c r="R12"/>
  <c r="Q12"/>
  <c r="B10" i="10"/>
  <c r="B62" i="9"/>
  <c r="B62" i="2"/>
  <c r="B62" i="3"/>
  <c r="B62" i="4"/>
  <c r="B62" i="5"/>
  <c r="B62" i="6"/>
  <c r="B62" i="7"/>
  <c r="B62" i="8"/>
  <c r="B66" i="2"/>
  <c r="B66" i="4"/>
  <c r="B66" i="6"/>
  <c r="B66" i="8"/>
  <c r="E10" i="2"/>
  <c r="K10"/>
  <c r="E61" i="4"/>
  <c r="E61" i="6"/>
  <c r="E61" i="7"/>
  <c r="E61" i="8"/>
  <c r="E61" i="9"/>
  <c r="E61" i="5"/>
  <c r="L11" i="4"/>
  <c r="M11"/>
  <c r="L6" i="6"/>
  <c r="L7"/>
  <c r="L8"/>
  <c r="L9"/>
  <c r="L10"/>
  <c r="L11"/>
  <c r="L12"/>
  <c r="L13"/>
  <c r="L14"/>
  <c r="L15"/>
  <c r="E8" i="8"/>
  <c r="K8"/>
  <c r="Q8"/>
  <c r="I6" i="10"/>
  <c r="AA16" i="1"/>
  <c r="E16"/>
  <c r="Z16" s="1"/>
  <c r="L16"/>
  <c r="R16"/>
  <c r="Z14"/>
  <c r="Z13"/>
  <c r="Z11"/>
  <c r="Z10"/>
  <c r="Z9"/>
  <c r="Z7"/>
  <c r="Z6"/>
  <c r="Q15"/>
  <c r="B13" i="10" s="1"/>
  <c r="R6" i="1"/>
  <c r="R15"/>
  <c r="R14"/>
  <c r="R13"/>
  <c r="R11"/>
  <c r="R10"/>
  <c r="R9"/>
  <c r="R8"/>
  <c r="R7"/>
  <c r="S6"/>
  <c r="S15"/>
  <c r="B65" i="9" s="1"/>
  <c r="S14" i="1"/>
  <c r="S13"/>
  <c r="B63" i="9" s="1"/>
  <c r="S11" i="1"/>
  <c r="S10"/>
  <c r="B60" i="9" s="1"/>
  <c r="S9" i="1"/>
  <c r="S8"/>
  <c r="B58" i="9" s="1"/>
  <c r="S7" i="1"/>
  <c r="Q6"/>
  <c r="B4" i="10" s="1"/>
  <c r="Q14" i="1"/>
  <c r="B12" i="10" s="1"/>
  <c r="Q13" i="1"/>
  <c r="B11" i="10" s="1"/>
  <c r="Q11" i="1"/>
  <c r="B9" i="10" s="1"/>
  <c r="Q10" i="1"/>
  <c r="B8" i="10" s="1"/>
  <c r="Q9" i="1"/>
  <c r="B7" i="10" s="1"/>
  <c r="Q8" i="1"/>
  <c r="B6" i="10" s="1"/>
  <c r="Q7" i="1"/>
  <c r="B5" i="10" s="1"/>
  <c r="M6" i="1"/>
  <c r="K16"/>
  <c r="B57" i="9"/>
  <c r="B57" i="2"/>
  <c r="B57" i="3"/>
  <c r="B57" i="4"/>
  <c r="B57" i="5"/>
  <c r="B57" i="6"/>
  <c r="B57" i="7"/>
  <c r="B57" i="8"/>
  <c r="B58" i="2"/>
  <c r="B58" i="4"/>
  <c r="B58" i="6"/>
  <c r="B58" i="8"/>
  <c r="B59" i="9"/>
  <c r="B59" i="2"/>
  <c r="B59" i="3"/>
  <c r="B59" i="4"/>
  <c r="B59" i="5"/>
  <c r="B59" i="6"/>
  <c r="B59" i="7"/>
  <c r="B59" i="8"/>
  <c r="B60" i="2"/>
  <c r="B60" i="4"/>
  <c r="B60" i="6"/>
  <c r="B60" i="8"/>
  <c r="B61" i="9"/>
  <c r="B61" i="2"/>
  <c r="B61" i="3"/>
  <c r="B61" i="4"/>
  <c r="B61" i="5"/>
  <c r="B61" i="6"/>
  <c r="B61" i="7"/>
  <c r="B61" i="8"/>
  <c r="B63" i="2"/>
  <c r="B63" i="4"/>
  <c r="B63" i="6"/>
  <c r="B63" i="8"/>
  <c r="B64" i="9"/>
  <c r="B64" i="2"/>
  <c r="B64" i="3"/>
  <c r="B64" i="4"/>
  <c r="B64" i="5"/>
  <c r="B64" i="6"/>
  <c r="B64" i="7"/>
  <c r="B64" i="8"/>
  <c r="B65" i="2"/>
  <c r="B65" i="4"/>
  <c r="B65" i="6"/>
  <c r="B65" i="8"/>
  <c r="B56" i="2"/>
  <c r="B56" i="9"/>
  <c r="B56" i="3"/>
  <c r="B56" i="4"/>
  <c r="B56" i="5"/>
  <c r="B56" i="6"/>
  <c r="B56" i="7"/>
  <c r="B56" i="8"/>
  <c r="K11" i="4"/>
  <c r="E16" i="2"/>
  <c r="K16" s="1"/>
  <c r="L16"/>
  <c r="R16"/>
  <c r="E16" i="3"/>
  <c r="Q16" s="1"/>
  <c r="D14" i="10" s="1"/>
  <c r="L16" i="3"/>
  <c r="R16"/>
  <c r="E16" i="4"/>
  <c r="Q16" s="1"/>
  <c r="E14" i="10" s="1"/>
  <c r="L16" i="4"/>
  <c r="R16"/>
  <c r="E16" i="5"/>
  <c r="Q16" s="1"/>
  <c r="F14" i="10" s="1"/>
  <c r="L16" i="5"/>
  <c r="R16"/>
  <c r="W16"/>
  <c r="Z16"/>
  <c r="AB6" i="6"/>
  <c r="AB7"/>
  <c r="AB8"/>
  <c r="AB9"/>
  <c r="AB10"/>
  <c r="AB11"/>
  <c r="AB12"/>
  <c r="AB13"/>
  <c r="AB14"/>
  <c r="AB15"/>
  <c r="B15"/>
  <c r="Z15" s="1"/>
  <c r="B14"/>
  <c r="Z14" s="1"/>
  <c r="B13"/>
  <c r="Z13" s="1"/>
  <c r="B12"/>
  <c r="Z12" s="1"/>
  <c r="B11"/>
  <c r="Z11" s="1"/>
  <c r="B10"/>
  <c r="Z10" s="1"/>
  <c r="B9"/>
  <c r="Z9" s="1"/>
  <c r="B8"/>
  <c r="Z8" s="1"/>
  <c r="B7"/>
  <c r="Z7" s="1"/>
  <c r="B6"/>
  <c r="Z6" s="1"/>
  <c r="D16"/>
  <c r="AB16" s="1"/>
  <c r="L16"/>
  <c r="R16"/>
  <c r="B16"/>
  <c r="Z16" s="1"/>
  <c r="N12"/>
  <c r="N15"/>
  <c r="N14"/>
  <c r="N13"/>
  <c r="N11"/>
  <c r="N10"/>
  <c r="N9"/>
  <c r="N8"/>
  <c r="N7"/>
  <c r="N6"/>
  <c r="P16"/>
  <c r="N16" s="1"/>
  <c r="G12"/>
  <c r="M12" s="1"/>
  <c r="AF12"/>
  <c r="AF15"/>
  <c r="G15"/>
  <c r="M15" s="1"/>
  <c r="E15"/>
  <c r="K15" s="1"/>
  <c r="Q15"/>
  <c r="G13" i="10" s="1"/>
  <c r="AF6" i="6"/>
  <c r="G6"/>
  <c r="M6" s="1"/>
  <c r="E6"/>
  <c r="K6" s="1"/>
  <c r="AF14"/>
  <c r="G14"/>
  <c r="M14" s="1"/>
  <c r="E14"/>
  <c r="K14" s="1"/>
  <c r="Q14"/>
  <c r="G12" i="10" s="1"/>
  <c r="AF13" i="6"/>
  <c r="G13"/>
  <c r="M13" s="1"/>
  <c r="E13"/>
  <c r="K13" s="1"/>
  <c r="AF11"/>
  <c r="G11"/>
  <c r="M11" s="1"/>
  <c r="E11"/>
  <c r="K11" s="1"/>
  <c r="AF10"/>
  <c r="G10"/>
  <c r="M10" s="1"/>
  <c r="E10"/>
  <c r="K10" s="1"/>
  <c r="AF9"/>
  <c r="G9"/>
  <c r="M9" s="1"/>
  <c r="E9"/>
  <c r="K9" s="1"/>
  <c r="AF8"/>
  <c r="G8"/>
  <c r="M8" s="1"/>
  <c r="E8"/>
  <c r="K8" s="1"/>
  <c r="AF7"/>
  <c r="G7"/>
  <c r="M7" s="1"/>
  <c r="E7"/>
  <c r="K7" s="1"/>
  <c r="Q7"/>
  <c r="G5" i="10" s="1"/>
  <c r="S14" i="6"/>
  <c r="G64" s="1"/>
  <c r="S12"/>
  <c r="G62" s="1"/>
  <c r="S10"/>
  <c r="G60" s="1"/>
  <c r="S8"/>
  <c r="G58" s="1"/>
  <c r="S6"/>
  <c r="G56" s="1"/>
  <c r="G56" i="9"/>
  <c r="G56" i="7"/>
  <c r="G58" i="9"/>
  <c r="G58" i="7"/>
  <c r="G60" i="9"/>
  <c r="G60" i="7"/>
  <c r="G62" i="9"/>
  <c r="G62" i="7"/>
  <c r="G64" i="9"/>
  <c r="G64" i="7"/>
  <c r="AF16" i="6"/>
  <c r="K16" i="9"/>
  <c r="L16"/>
  <c r="M16"/>
  <c r="Q16"/>
  <c r="J14" i="10"/>
  <c r="R16" i="9"/>
  <c r="S16"/>
  <c r="J66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Q16" i="8" l="1"/>
  <c r="I14" i="10" s="1"/>
  <c r="H59" i="9"/>
  <c r="H59" i="7"/>
  <c r="H57" i="9"/>
  <c r="H57" i="7"/>
  <c r="Q9" i="6"/>
  <c r="G7" i="10" s="1"/>
  <c r="Q11" i="6"/>
  <c r="G9" i="10" s="1"/>
  <c r="Q13" i="6"/>
  <c r="G11" i="10" s="1"/>
  <c r="Q6" i="6"/>
  <c r="G4" i="10" s="1"/>
  <c r="W16" i="7"/>
  <c r="AB16"/>
  <c r="B16"/>
  <c r="G16"/>
  <c r="Q8" i="6"/>
  <c r="G6" i="10" s="1"/>
  <c r="Q10" i="6"/>
  <c r="G8" i="10" s="1"/>
  <c r="S16" i="6"/>
  <c r="G16"/>
  <c r="G64" i="8"/>
  <c r="G62"/>
  <c r="G60"/>
  <c r="G58"/>
  <c r="G56"/>
  <c r="E12" i="6"/>
  <c r="K12" s="1"/>
  <c r="S7"/>
  <c r="S9"/>
  <c r="S11"/>
  <c r="S13"/>
  <c r="S15"/>
  <c r="K16" i="5"/>
  <c r="K16" i="4"/>
  <c r="K16" i="3"/>
  <c r="B65" i="7"/>
  <c r="B65" i="5"/>
  <c r="B65" i="3"/>
  <c r="B63" i="7"/>
  <c r="B63" i="5"/>
  <c r="B63" i="3"/>
  <c r="B60" i="7"/>
  <c r="B60" i="5"/>
  <c r="B60" i="3"/>
  <c r="B58" i="7"/>
  <c r="B58" i="5"/>
  <c r="B58" i="3"/>
  <c r="Q16" i="1"/>
  <c r="B14" i="10" s="1"/>
  <c r="B66" i="7"/>
  <c r="B66" i="5"/>
  <c r="B66" i="3"/>
  <c r="F66" i="9"/>
  <c r="F66" i="7"/>
  <c r="D66" i="5"/>
  <c r="D66" i="3"/>
  <c r="D66" i="9"/>
  <c r="R16" i="8"/>
  <c r="E15"/>
  <c r="D56" i="4"/>
  <c r="D58"/>
  <c r="D60"/>
  <c r="D62"/>
  <c r="D64"/>
  <c r="S15" i="5"/>
  <c r="S14"/>
  <c r="S13"/>
  <c r="S12"/>
  <c r="S11"/>
  <c r="S10"/>
  <c r="S9"/>
  <c r="S8"/>
  <c r="S7"/>
  <c r="S6"/>
  <c r="S15" i="4"/>
  <c r="S14"/>
  <c r="S13"/>
  <c r="S12"/>
  <c r="S10"/>
  <c r="S9"/>
  <c r="S8"/>
  <c r="S7"/>
  <c r="S6"/>
  <c r="D65" i="9"/>
  <c r="D63"/>
  <c r="D61"/>
  <c r="D59"/>
  <c r="D57"/>
  <c r="M16" i="2"/>
  <c r="M15" i="1"/>
  <c r="M14"/>
  <c r="M13"/>
  <c r="M12"/>
  <c r="M11"/>
  <c r="M10"/>
  <c r="L8"/>
  <c r="M7"/>
  <c r="AA16" i="6"/>
  <c r="E6" i="9"/>
  <c r="E7"/>
  <c r="E8"/>
  <c r="E9"/>
  <c r="E10"/>
  <c r="E11"/>
  <c r="E12"/>
  <c r="E13"/>
  <c r="E14"/>
  <c r="E15"/>
  <c r="Q14" l="1"/>
  <c r="J12" i="10" s="1"/>
  <c r="K12" s="1"/>
  <c r="K14" i="9"/>
  <c r="Q10"/>
  <c r="J8" i="10" s="1"/>
  <c r="K8" s="1"/>
  <c r="K10" i="9"/>
  <c r="Q8"/>
  <c r="J6" i="10" s="1"/>
  <c r="K6" s="1"/>
  <c r="K8" i="9"/>
  <c r="Q6"/>
  <c r="J4" i="10" s="1"/>
  <c r="K4" s="1"/>
  <c r="K6" i="9"/>
  <c r="E56" i="6"/>
  <c r="E56" i="7"/>
  <c r="E56" i="4"/>
  <c r="E56" i="8"/>
  <c r="E56" i="9"/>
  <c r="E56" i="5"/>
  <c r="E58" i="6"/>
  <c r="E58" i="7"/>
  <c r="E58" i="4"/>
  <c r="E58" i="8"/>
  <c r="E58" i="9"/>
  <c r="E58" i="5"/>
  <c r="E63" i="4"/>
  <c r="E63" i="6"/>
  <c r="E63" i="7"/>
  <c r="E63" i="8"/>
  <c r="E63" i="9"/>
  <c r="E63" i="5"/>
  <c r="E65" i="4"/>
  <c r="E65" i="6"/>
  <c r="E65" i="7"/>
  <c r="E65" i="8"/>
  <c r="E65" i="9"/>
  <c r="E65" i="5"/>
  <c r="D59"/>
  <c r="F59"/>
  <c r="F59" i="6"/>
  <c r="F59" i="8"/>
  <c r="F59" i="7"/>
  <c r="F59" i="9"/>
  <c r="D61" i="5"/>
  <c r="F61" i="6"/>
  <c r="F61" i="7"/>
  <c r="F61" i="5"/>
  <c r="F61" i="8"/>
  <c r="F61" i="9"/>
  <c r="D65" i="5"/>
  <c r="F65" i="6"/>
  <c r="F65" i="5"/>
  <c r="F65" i="7"/>
  <c r="F65" i="8"/>
  <c r="F65" i="9"/>
  <c r="Q15"/>
  <c r="J13" i="10" s="1"/>
  <c r="K15" i="9"/>
  <c r="Q13"/>
  <c r="J11" i="10" s="1"/>
  <c r="K11" s="1"/>
  <c r="K13" i="9"/>
  <c r="Q11"/>
  <c r="J9" i="10" s="1"/>
  <c r="K9" s="1"/>
  <c r="K11" i="9"/>
  <c r="Q9"/>
  <c r="J7" i="10" s="1"/>
  <c r="K7" s="1"/>
  <c r="K9" i="9"/>
  <c r="Q7"/>
  <c r="J5" i="10" s="1"/>
  <c r="K5" s="1"/>
  <c r="K7" i="9"/>
  <c r="E57" i="6"/>
  <c r="E57" i="7"/>
  <c r="E57" i="4"/>
  <c r="E57" i="8"/>
  <c r="E57" i="9"/>
  <c r="E57" i="5"/>
  <c r="E59" i="6"/>
  <c r="E59" i="7"/>
  <c r="E59" i="4"/>
  <c r="E59" i="8"/>
  <c r="E59" i="9"/>
  <c r="E59" i="5"/>
  <c r="E62" i="4"/>
  <c r="E62" i="6"/>
  <c r="E62" i="7"/>
  <c r="E62" i="8"/>
  <c r="E62" i="9"/>
  <c r="E62" i="5"/>
  <c r="E64" i="4"/>
  <c r="E64" i="6"/>
  <c r="E64" i="7"/>
  <c r="E64" i="8"/>
  <c r="E64" i="9"/>
  <c r="E64" i="5"/>
  <c r="D56"/>
  <c r="F56"/>
  <c r="F56" i="6"/>
  <c r="F56" i="9"/>
  <c r="F56" i="7"/>
  <c r="F56" i="8"/>
  <c r="D58" i="5"/>
  <c r="F58"/>
  <c r="F58" i="6"/>
  <c r="F58" i="7"/>
  <c r="F58" i="9"/>
  <c r="F58" i="8"/>
  <c r="D60" i="5"/>
  <c r="F60"/>
  <c r="F60" i="9"/>
  <c r="F60" i="6"/>
  <c r="F60" i="7"/>
  <c r="F60" i="8"/>
  <c r="D62" i="5"/>
  <c r="F62" i="6"/>
  <c r="F62" i="7"/>
  <c r="F62" i="5"/>
  <c r="F62" i="9"/>
  <c r="F62" i="8"/>
  <c r="D64" i="5"/>
  <c r="F64" i="6"/>
  <c r="F64" i="7"/>
  <c r="F64" i="5"/>
  <c r="F64" i="9"/>
  <c r="F64" i="8"/>
  <c r="G63" i="6"/>
  <c r="G63" i="8"/>
  <c r="G63" i="7"/>
  <c r="G63" i="9"/>
  <c r="G59" i="6"/>
  <c r="G59" i="8"/>
  <c r="G59" i="9"/>
  <c r="G59" i="7"/>
  <c r="E16" i="6"/>
  <c r="M16"/>
  <c r="M16" i="7"/>
  <c r="S16"/>
  <c r="E16"/>
  <c r="Q12" i="9"/>
  <c r="J10" i="10" s="1"/>
  <c r="K12" i="9"/>
  <c r="E60" i="6"/>
  <c r="E60" i="7"/>
  <c r="E60" i="4"/>
  <c r="E60" i="8"/>
  <c r="E60" i="9"/>
  <c r="E60" i="5"/>
  <c r="D57"/>
  <c r="F57"/>
  <c r="F57" i="6"/>
  <c r="F57" i="7"/>
  <c r="F57" i="8"/>
  <c r="F57" i="9"/>
  <c r="D63" i="5"/>
  <c r="F63" i="6"/>
  <c r="F63" i="7"/>
  <c r="F63" i="5"/>
  <c r="F63" i="8"/>
  <c r="F63" i="9"/>
  <c r="Q15" i="8"/>
  <c r="I13" i="10" s="1"/>
  <c r="K13" s="1"/>
  <c r="K15" i="8"/>
  <c r="G65" i="6"/>
  <c r="G65" i="8"/>
  <c r="G65" i="7"/>
  <c r="G65" i="9"/>
  <c r="G61" i="6"/>
  <c r="G61" i="8"/>
  <c r="G61" i="7"/>
  <c r="G61" i="9"/>
  <c r="G57" i="6"/>
  <c r="G57" i="8"/>
  <c r="G57" i="7"/>
  <c r="G57" i="9"/>
  <c r="G66" i="6"/>
  <c r="G66" i="8"/>
  <c r="G66" i="9"/>
  <c r="G66" i="7"/>
  <c r="Z16"/>
  <c r="Q12" i="6"/>
  <c r="G10" i="10" s="1"/>
  <c r="K10" s="1"/>
  <c r="K16" i="7" l="1"/>
  <c r="Q16"/>
  <c r="H14" i="10" s="1"/>
  <c r="K16" i="6"/>
  <c r="Q16"/>
  <c r="G14" i="10" s="1"/>
  <c r="K14" s="1"/>
  <c r="H66" i="9"/>
  <c r="H66" i="7"/>
  <c r="H66" i="8"/>
</calcChain>
</file>

<file path=xl/sharedStrings.xml><?xml version="1.0" encoding="utf-8"?>
<sst xmlns="http://schemas.openxmlformats.org/spreadsheetml/2006/main" count="632" uniqueCount="57">
  <si>
    <t>№ ЗНЗ</t>
  </si>
  <si>
    <t>Кількість учнів, які підлягають охопленню харчуванням (без дітей на інд. навчанні)</t>
  </si>
  <si>
    <t>Кількість тих, хто харчується</t>
  </si>
  <si>
    <t>% охоплення харчуванням</t>
  </si>
  <si>
    <t>Кількість учнів, які отримують гаряче харчування</t>
  </si>
  <si>
    <t>% охоплення гарячим харчуванням</t>
  </si>
  <si>
    <t>Кількість пільговиків</t>
  </si>
  <si>
    <t>Кількість учнів, охоплених буфетною продукцією</t>
  </si>
  <si>
    <t>% охоплення буфетною продукцією</t>
  </si>
  <si>
    <t>Харчування в ГПД</t>
  </si>
  <si>
    <t>Кількість учнів на індивідуальному навчанні</t>
  </si>
  <si>
    <t>Кількість учнів 1-4 класів, батьки яких письмово відмовилися від харчування дітей (за станом здоров'я дітей)</t>
  </si>
  <si>
    <t>в т.ч.</t>
  </si>
  <si>
    <t>Всього учнів у ГПД</t>
  </si>
  <si>
    <t>отримують гаряче харчування в ГПД</t>
  </si>
  <si>
    <t>% охоплення гарячим харчуванням учнів ГПД</t>
  </si>
  <si>
    <t>Всього</t>
  </si>
  <si>
    <t>1-4 кл.</t>
  </si>
  <si>
    <t>5-11 кл.</t>
  </si>
  <si>
    <t>1-4 класів</t>
  </si>
  <si>
    <t>5-11 класів</t>
  </si>
  <si>
    <t>Начальник управління освіти</t>
  </si>
  <si>
    <t>О.С.Нижник</t>
  </si>
  <si>
    <t>Прохоренко, 732-88-97</t>
  </si>
  <si>
    <t>по району</t>
  </si>
  <si>
    <t>січень</t>
  </si>
  <si>
    <t>лютий</t>
  </si>
  <si>
    <t>охоплено гарячим харчуванням 5-11 класи</t>
  </si>
  <si>
    <t>березень</t>
  </si>
  <si>
    <t>ЗНЗ №</t>
  </si>
  <si>
    <t>квітень</t>
  </si>
  <si>
    <t>травень</t>
  </si>
  <si>
    <t>вересень</t>
  </si>
  <si>
    <t>жовтень</t>
  </si>
  <si>
    <t>листопд</t>
  </si>
  <si>
    <t>грудень</t>
  </si>
  <si>
    <t>середнє значення</t>
  </si>
  <si>
    <t>листопад</t>
  </si>
  <si>
    <t>Прохоренко, 725-27-91</t>
  </si>
  <si>
    <t>Інформація про стан харчування учнів загальноосвітніх навчальних закладів Червонозаводського району м.Харкова у січні 2015 року</t>
  </si>
  <si>
    <t>Інформація про стан харчування учнів загальноосвітніх навчальних закладів Червонозаводського району м.Харкова у лютому 2015 року</t>
  </si>
  <si>
    <t>Кількість учнів за мережею станом на 01.02. 2015</t>
  </si>
  <si>
    <t>Кількість учнів за мережею станом на 01.03. 2015</t>
  </si>
  <si>
    <t>Інформація про стан харчування учнів загальноосвітніх навчальних закладів Червонозаводського району м.Харкова у березні 2015 року</t>
  </si>
  <si>
    <t>Кількість учнів за мережею станом на 01.04. 2015</t>
  </si>
  <si>
    <t>Інформація про стан харчування учнів загальноосвітніх навчальних закладів Червонозаводського району м.Харкова у квітні 2015 року</t>
  </si>
  <si>
    <t>Кількість учнів за мережею станом на 01.05. 2015</t>
  </si>
  <si>
    <t>Інформація про стан харчування учнів загальноосвітніх навчальних закладів Червонозаводського району м.Харкова у травні 2015 року</t>
  </si>
  <si>
    <t>Кількість учнів за мережею станом на 01.06. 2015</t>
  </si>
  <si>
    <t>Інформація про стан харчування учнів загальноосвітніх навчальних закладів Червонозаводського району м.Харкова у вересні 2015 року</t>
  </si>
  <si>
    <t>Кількість учнів за мережею станом на 01.10. 2015</t>
  </si>
  <si>
    <t>Інформація про стан харчування учнів загальноосвітніх навчальних закладів Червонозаводського району м.Харкова у жовтні 2015 року</t>
  </si>
  <si>
    <t>Інформація про стан харчування учнів загальноосвітніх навчальних закладів Червонозаводського району м.Харкова у листопаді 2015 року</t>
  </si>
  <si>
    <t>Кількість учнів за мережею станом на 01.12. 2015</t>
  </si>
  <si>
    <t>Інформація про стан харчування учнів загальноосвітніх навчальних закладів Червонозаводського району м.Харкова у грудні 2015 року</t>
  </si>
  <si>
    <t>Кількість учнів за мережею станом на 25.12. 2015</t>
  </si>
  <si>
    <t>Кількість учнів за мережею станом на 23.10. 2015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</si>
</sst>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9" fontId="0" fillId="2" borderId="1" xfId="1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0" borderId="0" xfId="0" applyFont="1"/>
    <xf numFmtId="9" fontId="0" fillId="0" borderId="0" xfId="0" applyNumberFormat="1"/>
    <xf numFmtId="9" fontId="1" fillId="2" borderId="1" xfId="1" applyFill="1" applyBorder="1"/>
    <xf numFmtId="0" fontId="0" fillId="0" borderId="1" xfId="0" applyBorder="1" applyAlignment="1">
      <alignment horizontal="justify"/>
    </xf>
    <xf numFmtId="0" fontId="3" fillId="0" borderId="1" xfId="0" applyFont="1" applyBorder="1"/>
    <xf numFmtId="9" fontId="0" fillId="0" borderId="1" xfId="1" applyFont="1" applyBorder="1"/>
    <xf numFmtId="0" fontId="3" fillId="0" borderId="2" xfId="0" applyFont="1" applyBorder="1" applyAlignment="1">
      <alignment vertical="center"/>
    </xf>
    <xf numFmtId="9" fontId="0" fillId="0" borderId="1" xfId="0" applyNumberFormat="1" applyBorder="1"/>
    <xf numFmtId="0" fontId="0" fillId="0" borderId="3" xfId="0" applyFill="1" applyBorder="1"/>
    <xf numFmtId="9" fontId="5" fillId="2" borderId="1" xfId="1" applyFont="1" applyFill="1" applyBorder="1"/>
    <xf numFmtId="0" fontId="6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textRotation="90" wrapText="1"/>
    </xf>
    <xf numFmtId="0" fontId="4" fillId="0" borderId="0" xfId="0" applyFont="1"/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січні 2015 року</a:t>
            </a:r>
          </a:p>
        </c:rich>
      </c:tx>
      <c:layout>
        <c:manualLayout>
          <c:xMode val="edge"/>
          <c:yMode val="edge"/>
          <c:x val="0.11051293309525902"/>
          <c:y val="3.2338302625323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134384557642834"/>
          <c:w val="0.84934242831631857"/>
          <c:h val="0.5323396016489856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Січень!$A$6:$A$16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Січень!$S$6:$S$16</c:f>
              <c:numCache>
                <c:formatCode>0%</c:formatCode>
                <c:ptCount val="11"/>
                <c:pt idx="0">
                  <c:v>0.97478991596638653</c:v>
                </c:pt>
                <c:pt idx="1">
                  <c:v>0.98713826366559487</c:v>
                </c:pt>
                <c:pt idx="2">
                  <c:v>0.93436293436293438</c:v>
                </c:pt>
                <c:pt idx="3">
                  <c:v>0.97435897435897434</c:v>
                </c:pt>
                <c:pt idx="4">
                  <c:v>0.94301994301994307</c:v>
                </c:pt>
                <c:pt idx="5">
                  <c:v>0.93457943925233644</c:v>
                </c:pt>
                <c:pt idx="6">
                  <c:v>0.92244897959183669</c:v>
                </c:pt>
                <c:pt idx="7">
                  <c:v>0.93409742120343842</c:v>
                </c:pt>
                <c:pt idx="8">
                  <c:v>0.93360995850622408</c:v>
                </c:pt>
                <c:pt idx="9">
                  <c:v>0.9850746268656716</c:v>
                </c:pt>
                <c:pt idx="10">
                  <c:v>0.94829800899165062</c:v>
                </c:pt>
              </c:numCache>
            </c:numRef>
          </c:val>
        </c:ser>
        <c:dLbls>
          <c:showVal val="1"/>
        </c:dLbls>
        <c:axId val="75413760"/>
        <c:axId val="75485184"/>
      </c:barChart>
      <c:catAx>
        <c:axId val="75413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485184"/>
        <c:crosses val="autoZero"/>
        <c:auto val="1"/>
        <c:lblAlgn val="ctr"/>
        <c:lblOffset val="100"/>
        <c:tickLblSkip val="1"/>
        <c:tickMarkSkip val="1"/>
      </c:catAx>
      <c:valAx>
        <c:axId val="75485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413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вересні 2015 року</a:t>
            </a:r>
          </a:p>
        </c:rich>
      </c:tx>
      <c:layout>
        <c:manualLayout>
          <c:xMode val="edge"/>
          <c:yMode val="edge"/>
          <c:x val="0.11710071688800093"/>
          <c:y val="3.2338302625323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67669126529397"/>
          <c:y val="0.23631898204043755"/>
          <c:w val="0.85130188787128236"/>
          <c:h val="0.51243905579294879"/>
        </c:manualLayout>
      </c:layout>
      <c:barChart>
        <c:barDir val="col"/>
        <c:grouping val="clustered"/>
        <c:ser>
          <c:idx val="0"/>
          <c:order val="0"/>
          <c:tx>
            <c:strRef>
              <c:f>вересень!$S$6:$S$16</c:f>
              <c:strCache>
                <c:ptCount val="1"/>
                <c:pt idx="0">
                  <c:v>97% 99% 84% 96% 90% 96% 93% 95% 94% 98% 93%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Лютий!$A$6:$A$16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вересень!$S$6:$S$16</c:f>
              <c:numCache>
                <c:formatCode>0%</c:formatCode>
                <c:ptCount val="11"/>
                <c:pt idx="0">
                  <c:v>0.9732142857142857</c:v>
                </c:pt>
                <c:pt idx="1">
                  <c:v>0.98734177215189878</c:v>
                </c:pt>
                <c:pt idx="2">
                  <c:v>0.83921568627450982</c:v>
                </c:pt>
                <c:pt idx="3">
                  <c:v>0.96059113300492616</c:v>
                </c:pt>
                <c:pt idx="4">
                  <c:v>0.90489913544668588</c:v>
                </c:pt>
                <c:pt idx="5">
                  <c:v>0.96116504854368934</c:v>
                </c:pt>
                <c:pt idx="6">
                  <c:v>0.92720306513409967</c:v>
                </c:pt>
                <c:pt idx="7">
                  <c:v>0.94794520547945205</c:v>
                </c:pt>
                <c:pt idx="8">
                  <c:v>0.94422310756972117</c:v>
                </c:pt>
                <c:pt idx="9">
                  <c:v>0.9779411764705882</c:v>
                </c:pt>
                <c:pt idx="10">
                  <c:v>0.9319041614123581</c:v>
                </c:pt>
              </c:numCache>
            </c:numRef>
          </c:val>
        </c:ser>
        <c:dLbls>
          <c:showVal val="1"/>
        </c:dLbls>
        <c:axId val="77972608"/>
        <c:axId val="77974144"/>
      </c:barChart>
      <c:catAx>
        <c:axId val="77972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974144"/>
        <c:crosses val="autoZero"/>
        <c:auto val="1"/>
        <c:lblAlgn val="ctr"/>
        <c:lblOffset val="100"/>
        <c:tickLblSkip val="1"/>
        <c:tickMarkSkip val="1"/>
      </c:catAx>
      <c:valAx>
        <c:axId val="779741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972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учнів 5-11 класів у 2015 році (в %)</a:t>
            </a:r>
          </a:p>
        </c:rich>
      </c:tx>
      <c:layout>
        <c:manualLayout>
          <c:xMode val="edge"/>
          <c:yMode val="edge"/>
          <c:x val="0.13716846932594964"/>
          <c:y val="3.40909535305221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929203539823009"/>
          <c:y val="0.27840947710831676"/>
          <c:w val="0.80973451327433632"/>
          <c:h val="0.33806865077438464"/>
        </c:manualLayout>
      </c:layout>
      <c:barChart>
        <c:barDir val="col"/>
        <c:grouping val="clustered"/>
        <c:ser>
          <c:idx val="0"/>
          <c:order val="0"/>
          <c:tx>
            <c:v>січень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вересень!$B$56:$B$66</c:f>
              <c:numCache>
                <c:formatCode>0%</c:formatCode>
                <c:ptCount val="11"/>
                <c:pt idx="0">
                  <c:v>0.97478991596638653</c:v>
                </c:pt>
                <c:pt idx="1">
                  <c:v>0.98713826366559487</c:v>
                </c:pt>
                <c:pt idx="2">
                  <c:v>0.93436293436293438</c:v>
                </c:pt>
                <c:pt idx="3">
                  <c:v>0.97435897435897434</c:v>
                </c:pt>
                <c:pt idx="4">
                  <c:v>0.94301994301994307</c:v>
                </c:pt>
                <c:pt idx="5">
                  <c:v>0.93457943925233644</c:v>
                </c:pt>
                <c:pt idx="6">
                  <c:v>0.92244897959183669</c:v>
                </c:pt>
                <c:pt idx="7">
                  <c:v>0.93409742120343842</c:v>
                </c:pt>
                <c:pt idx="8">
                  <c:v>0.93360995850622408</c:v>
                </c:pt>
                <c:pt idx="9">
                  <c:v>0.9850746268656716</c:v>
                </c:pt>
                <c:pt idx="10">
                  <c:v>0.94829800899165062</c:v>
                </c:pt>
              </c:numCache>
            </c:numRef>
          </c:val>
        </c:ser>
        <c:ser>
          <c:idx val="1"/>
          <c:order val="1"/>
          <c:tx>
            <c:v>лютий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вересень!$C$56:$C$66</c:f>
              <c:numCache>
                <c:formatCode>0%</c:formatCode>
                <c:ptCount val="11"/>
                <c:pt idx="0">
                  <c:v>0.96666666666666667</c:v>
                </c:pt>
                <c:pt idx="1">
                  <c:v>0.96261682242990654</c:v>
                </c:pt>
                <c:pt idx="2">
                  <c:v>0.94423076923076921</c:v>
                </c:pt>
                <c:pt idx="3">
                  <c:v>0.97964376590330793</c:v>
                </c:pt>
                <c:pt idx="4">
                  <c:v>0.92757660167130918</c:v>
                </c:pt>
                <c:pt idx="5">
                  <c:v>0.92727272727272725</c:v>
                </c:pt>
                <c:pt idx="6">
                  <c:v>0.91235059760956172</c:v>
                </c:pt>
                <c:pt idx="7">
                  <c:v>0.92765957446808511</c:v>
                </c:pt>
                <c:pt idx="8">
                  <c:v>0.93305439330543938</c:v>
                </c:pt>
                <c:pt idx="9">
                  <c:v>0.9779411764705882</c:v>
                </c:pt>
                <c:pt idx="10">
                  <c:v>0.94324667089410275</c:v>
                </c:pt>
              </c:numCache>
            </c:numRef>
          </c:val>
        </c:ser>
        <c:ser>
          <c:idx val="2"/>
          <c:order val="2"/>
          <c:tx>
            <c:v>березень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вересень!$D$56:$D$66</c:f>
              <c:numCache>
                <c:formatCode>0%</c:formatCode>
                <c:ptCount val="11"/>
                <c:pt idx="0">
                  <c:v>0.97435897435897434</c:v>
                </c:pt>
                <c:pt idx="1">
                  <c:v>0.98734177215189878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0.94350282485875703</c:v>
                </c:pt>
                <c:pt idx="5">
                  <c:v>0.96226415094339623</c:v>
                </c:pt>
                <c:pt idx="6">
                  <c:v>0.91967871485943775</c:v>
                </c:pt>
                <c:pt idx="7">
                  <c:v>0.93266475644699143</c:v>
                </c:pt>
                <c:pt idx="8">
                  <c:v>0.93305439330543938</c:v>
                </c:pt>
                <c:pt idx="9">
                  <c:v>0.97058823529411764</c:v>
                </c:pt>
                <c:pt idx="10">
                  <c:v>0.9500959692898272</c:v>
                </c:pt>
              </c:numCache>
            </c:numRef>
          </c:val>
        </c:ser>
        <c:ser>
          <c:idx val="3"/>
          <c:order val="3"/>
          <c:tx>
            <c:v>квітень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вересень!$E$56:$E$66</c:f>
              <c:numCache>
                <c:formatCode>0%</c:formatCode>
                <c:ptCount val="11"/>
                <c:pt idx="0">
                  <c:v>0.97391304347826091</c:v>
                </c:pt>
                <c:pt idx="1">
                  <c:v>0.98083067092651754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0.94915254237288138</c:v>
                </c:pt>
                <c:pt idx="5">
                  <c:v>0.96261682242990654</c:v>
                </c:pt>
                <c:pt idx="6">
                  <c:v>0.91967871485943775</c:v>
                </c:pt>
                <c:pt idx="7">
                  <c:v>0.9368723098995696</c:v>
                </c:pt>
                <c:pt idx="8">
                  <c:v>0.95798319327731096</c:v>
                </c:pt>
                <c:pt idx="9">
                  <c:v>0.97080291970802923</c:v>
                </c:pt>
                <c:pt idx="10">
                  <c:v>0.95289971163088749</c:v>
                </c:pt>
              </c:numCache>
            </c:numRef>
          </c:val>
        </c:ser>
        <c:ser>
          <c:idx val="4"/>
          <c:order val="4"/>
          <c:tx>
            <c:v>травень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вересень!$F$56:$F$66</c:f>
              <c:numCache>
                <c:formatCode>0%</c:formatCode>
                <c:ptCount val="11"/>
                <c:pt idx="0">
                  <c:v>0.97368421052631582</c:v>
                </c:pt>
                <c:pt idx="1">
                  <c:v>0.98083067092651754</c:v>
                </c:pt>
                <c:pt idx="2">
                  <c:v>0.94970986460348161</c:v>
                </c:pt>
                <c:pt idx="3">
                  <c:v>0.97201017811704837</c:v>
                </c:pt>
                <c:pt idx="4">
                  <c:v>0.95184135977337114</c:v>
                </c:pt>
                <c:pt idx="5">
                  <c:v>0.96261682242990654</c:v>
                </c:pt>
                <c:pt idx="6">
                  <c:v>0.92712550607287447</c:v>
                </c:pt>
                <c:pt idx="7">
                  <c:v>0.93821839080459768</c:v>
                </c:pt>
                <c:pt idx="8">
                  <c:v>0.95798319327731096</c:v>
                </c:pt>
                <c:pt idx="9">
                  <c:v>0.94927536231884058</c:v>
                </c:pt>
                <c:pt idx="10">
                  <c:v>0.95346598202824129</c:v>
                </c:pt>
              </c:numCache>
            </c:numRef>
          </c:val>
        </c:ser>
        <c:ser>
          <c:idx val="5"/>
          <c:order val="5"/>
          <c:tx>
            <c:v>вересень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вересень!$A$56:$A$66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вересень!$G$56:$G$66</c:f>
              <c:numCache>
                <c:formatCode>0%</c:formatCode>
                <c:ptCount val="11"/>
                <c:pt idx="0">
                  <c:v>0.9732142857142857</c:v>
                </c:pt>
                <c:pt idx="1">
                  <c:v>0.98734177215189878</c:v>
                </c:pt>
                <c:pt idx="2">
                  <c:v>0.83921568627450982</c:v>
                </c:pt>
                <c:pt idx="3">
                  <c:v>0.96059113300492616</c:v>
                </c:pt>
                <c:pt idx="4">
                  <c:v>0.90489913544668588</c:v>
                </c:pt>
                <c:pt idx="5">
                  <c:v>0.96116504854368934</c:v>
                </c:pt>
                <c:pt idx="6">
                  <c:v>0.92720306513409967</c:v>
                </c:pt>
                <c:pt idx="7">
                  <c:v>0.94794520547945205</c:v>
                </c:pt>
                <c:pt idx="8">
                  <c:v>0.94422310756972117</c:v>
                </c:pt>
                <c:pt idx="9">
                  <c:v>0.9779411764705882</c:v>
                </c:pt>
                <c:pt idx="10">
                  <c:v>0.9319041614123581</c:v>
                </c:pt>
              </c:numCache>
            </c:numRef>
          </c:val>
        </c:ser>
        <c:axId val="78035968"/>
        <c:axId val="78045952"/>
      </c:barChart>
      <c:catAx>
        <c:axId val="78035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045952"/>
        <c:crosses val="autoZero"/>
        <c:auto val="1"/>
        <c:lblAlgn val="ctr"/>
        <c:lblOffset val="100"/>
        <c:tickLblSkip val="1"/>
        <c:tickMarkSkip val="1"/>
      </c:catAx>
      <c:valAx>
        <c:axId val="78045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035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221216578696898"/>
          <c:y val="0.83522836149779267"/>
          <c:w val="0.87389391710651554"/>
          <c:h val="0.980115064413509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1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Охоплення гарячим харчуванням  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1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учнів 5-11 класів ЗНЗ району 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1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у жовтні 2015 року</a:t>
            </a:r>
          </a:p>
        </c:rich>
      </c:tx>
      <c:layout>
        <c:manualLayout>
          <c:xMode val="edge"/>
          <c:yMode val="edge"/>
          <c:x val="0.21470179032498984"/>
          <c:y val="3.2338308457711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63755458515283"/>
          <c:y val="0.22388114088041453"/>
          <c:w val="0.84279475982532748"/>
          <c:h val="0.54477744280900864"/>
        </c:manualLayout>
      </c:layout>
      <c:barChart>
        <c:barDir val="col"/>
        <c:grouping val="clustered"/>
        <c:ser>
          <c:idx val="0"/>
          <c:order val="0"/>
          <c:tx>
            <c:strRef>
              <c:f>жовтень!$P$6:$P$16</c:f>
              <c:strCache>
                <c:ptCount val="1"/>
                <c:pt idx="0">
                  <c:v>105 312 432 390 318 101 242 693 240 130 2963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жовтень!$A$6:$A$16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жовтень!$S$6:$S$16</c:f>
              <c:numCache>
                <c:formatCode>0%</c:formatCode>
                <c:ptCount val="11"/>
                <c:pt idx="0">
                  <c:v>0.96330275229357798</c:v>
                </c:pt>
                <c:pt idx="1">
                  <c:v>0.98734177215189878</c:v>
                </c:pt>
                <c:pt idx="2">
                  <c:v>0.85039370078740162</c:v>
                </c:pt>
                <c:pt idx="3">
                  <c:v>0.96296296296296291</c:v>
                </c:pt>
                <c:pt idx="4">
                  <c:v>0.91117478510028649</c:v>
                </c:pt>
                <c:pt idx="5">
                  <c:v>0.97115384615384615</c:v>
                </c:pt>
                <c:pt idx="6">
                  <c:v>0.92720306513409967</c:v>
                </c:pt>
                <c:pt idx="7">
                  <c:v>0.94801641586867302</c:v>
                </c:pt>
                <c:pt idx="8">
                  <c:v>0.96</c:v>
                </c:pt>
                <c:pt idx="9">
                  <c:v>0.96296296296296291</c:v>
                </c:pt>
                <c:pt idx="10">
                  <c:v>0.93529040404040409</c:v>
                </c:pt>
              </c:numCache>
            </c:numRef>
          </c:val>
        </c:ser>
        <c:dLbls>
          <c:showVal val="1"/>
        </c:dLbls>
        <c:axId val="78161024"/>
        <c:axId val="78162560"/>
      </c:barChart>
      <c:catAx>
        <c:axId val="78161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162560"/>
        <c:crosses val="autoZero"/>
        <c:auto val="1"/>
        <c:lblAlgn val="ctr"/>
        <c:lblOffset val="100"/>
        <c:tickLblSkip val="1"/>
        <c:tickMarkSkip val="1"/>
      </c:catAx>
      <c:valAx>
        <c:axId val="781625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161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Стан охоплення гарячим харчуванням учнів 5-11 класів 
у січні-жовтні 2015 року</a:t>
            </a:r>
          </a:p>
        </c:rich>
      </c:tx>
      <c:layout>
        <c:manualLayout>
          <c:xMode val="edge"/>
          <c:yMode val="edge"/>
          <c:x val="0.1669942063693651"/>
          <c:y val="3.27455658951721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32773283350074"/>
          <c:y val="0.28715400557157877"/>
          <c:w val="0.80893398259874982"/>
          <c:h val="0.4685144301431022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жовтень!$B$56:$B$66</c:f>
              <c:numCache>
                <c:formatCode>0%</c:formatCode>
                <c:ptCount val="11"/>
                <c:pt idx="0">
                  <c:v>0.97478991596638653</c:v>
                </c:pt>
                <c:pt idx="1">
                  <c:v>0.98713826366559487</c:v>
                </c:pt>
                <c:pt idx="2">
                  <c:v>0.93436293436293438</c:v>
                </c:pt>
                <c:pt idx="3">
                  <c:v>0.97435897435897434</c:v>
                </c:pt>
                <c:pt idx="4">
                  <c:v>0.94301994301994307</c:v>
                </c:pt>
                <c:pt idx="5">
                  <c:v>0.93457943925233644</c:v>
                </c:pt>
                <c:pt idx="6">
                  <c:v>0.92244897959183669</c:v>
                </c:pt>
                <c:pt idx="7">
                  <c:v>0.93409742120343842</c:v>
                </c:pt>
                <c:pt idx="8">
                  <c:v>0.93360995850622408</c:v>
                </c:pt>
                <c:pt idx="9">
                  <c:v>0.9850746268656716</c:v>
                </c:pt>
                <c:pt idx="10">
                  <c:v>0.94829800899165062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жовтень!$C$56:$C$66</c:f>
              <c:numCache>
                <c:formatCode>0%</c:formatCode>
                <c:ptCount val="11"/>
                <c:pt idx="0">
                  <c:v>0.96666666666666667</c:v>
                </c:pt>
                <c:pt idx="1">
                  <c:v>0.96261682242990654</c:v>
                </c:pt>
                <c:pt idx="2">
                  <c:v>0.94423076923076921</c:v>
                </c:pt>
                <c:pt idx="3">
                  <c:v>0.97964376590330793</c:v>
                </c:pt>
                <c:pt idx="4">
                  <c:v>0.92757660167130918</c:v>
                </c:pt>
                <c:pt idx="5">
                  <c:v>0.92727272727272725</c:v>
                </c:pt>
                <c:pt idx="6">
                  <c:v>0.91235059760956172</c:v>
                </c:pt>
                <c:pt idx="7">
                  <c:v>0.92765957446808511</c:v>
                </c:pt>
                <c:pt idx="8">
                  <c:v>0.93305439330543938</c:v>
                </c:pt>
                <c:pt idx="9">
                  <c:v>0.9779411764705882</c:v>
                </c:pt>
                <c:pt idx="10">
                  <c:v>0.94324667089410275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жовтень!$D$56:$D$66</c:f>
              <c:numCache>
                <c:formatCode>0%</c:formatCode>
                <c:ptCount val="11"/>
                <c:pt idx="0">
                  <c:v>0.97435897435897434</c:v>
                </c:pt>
                <c:pt idx="1">
                  <c:v>0.98734177215189878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0.94350282485875703</c:v>
                </c:pt>
                <c:pt idx="5">
                  <c:v>0.96226415094339623</c:v>
                </c:pt>
                <c:pt idx="6">
                  <c:v>0.91967871485943775</c:v>
                </c:pt>
                <c:pt idx="7">
                  <c:v>0.93266475644699143</c:v>
                </c:pt>
                <c:pt idx="8">
                  <c:v>0.93305439330543938</c:v>
                </c:pt>
                <c:pt idx="9">
                  <c:v>0.97058823529411764</c:v>
                </c:pt>
                <c:pt idx="10">
                  <c:v>0.9500959692898272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жовтень!$E$56:$E$66</c:f>
              <c:numCache>
                <c:formatCode>0%</c:formatCode>
                <c:ptCount val="11"/>
                <c:pt idx="0">
                  <c:v>0.97391304347826091</c:v>
                </c:pt>
                <c:pt idx="1">
                  <c:v>0.98083067092651754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0.94915254237288138</c:v>
                </c:pt>
                <c:pt idx="5">
                  <c:v>0.96261682242990654</c:v>
                </c:pt>
                <c:pt idx="6">
                  <c:v>0.91967871485943775</c:v>
                </c:pt>
                <c:pt idx="7">
                  <c:v>0.9368723098995696</c:v>
                </c:pt>
                <c:pt idx="8">
                  <c:v>0.95798319327731096</c:v>
                </c:pt>
                <c:pt idx="9">
                  <c:v>0.97080291970802923</c:v>
                </c:pt>
                <c:pt idx="10">
                  <c:v>0.95289971163088749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жовтень!$F$56:$F$66</c:f>
              <c:numCache>
                <c:formatCode>0%</c:formatCode>
                <c:ptCount val="11"/>
                <c:pt idx="0">
                  <c:v>0.97368421052631582</c:v>
                </c:pt>
                <c:pt idx="1">
                  <c:v>0.98083067092651754</c:v>
                </c:pt>
                <c:pt idx="2">
                  <c:v>0.94970986460348161</c:v>
                </c:pt>
                <c:pt idx="3">
                  <c:v>0.97201017811704837</c:v>
                </c:pt>
                <c:pt idx="4">
                  <c:v>0.95184135977337114</c:v>
                </c:pt>
                <c:pt idx="5">
                  <c:v>0.96261682242990654</c:v>
                </c:pt>
                <c:pt idx="6">
                  <c:v>0.92712550607287447</c:v>
                </c:pt>
                <c:pt idx="7">
                  <c:v>0.93821839080459768</c:v>
                </c:pt>
                <c:pt idx="8">
                  <c:v>0.95798319327731096</c:v>
                </c:pt>
                <c:pt idx="9">
                  <c:v>0.94927536231884058</c:v>
                </c:pt>
                <c:pt idx="10">
                  <c:v>0.95346598202824129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жовтень!$G$56:$G$66</c:f>
              <c:numCache>
                <c:formatCode>0%</c:formatCode>
                <c:ptCount val="11"/>
                <c:pt idx="0">
                  <c:v>0.9732142857142857</c:v>
                </c:pt>
                <c:pt idx="1">
                  <c:v>0.98734177215189878</c:v>
                </c:pt>
                <c:pt idx="2">
                  <c:v>0.83921568627450982</c:v>
                </c:pt>
                <c:pt idx="3">
                  <c:v>0.96059113300492616</c:v>
                </c:pt>
                <c:pt idx="4">
                  <c:v>0.90489913544668588</c:v>
                </c:pt>
                <c:pt idx="5">
                  <c:v>0.96116504854368934</c:v>
                </c:pt>
                <c:pt idx="6">
                  <c:v>0.92720306513409967</c:v>
                </c:pt>
                <c:pt idx="7">
                  <c:v>0.94794520547945205</c:v>
                </c:pt>
                <c:pt idx="8">
                  <c:v>0.94422310756972117</c:v>
                </c:pt>
                <c:pt idx="9">
                  <c:v>0.9779411764705882</c:v>
                </c:pt>
                <c:pt idx="10">
                  <c:v>0.9319041614123581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жовтень!$A$56:$A$66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жовтень!$H$56:$H$66</c:f>
              <c:numCache>
                <c:formatCode>0%</c:formatCode>
                <c:ptCount val="11"/>
                <c:pt idx="0">
                  <c:v>0.96330275229357798</c:v>
                </c:pt>
                <c:pt idx="1">
                  <c:v>0.98734177215189878</c:v>
                </c:pt>
                <c:pt idx="2">
                  <c:v>0.85039370078740162</c:v>
                </c:pt>
                <c:pt idx="3">
                  <c:v>0.96296296296296291</c:v>
                </c:pt>
                <c:pt idx="4">
                  <c:v>0.91117478510028649</c:v>
                </c:pt>
                <c:pt idx="5">
                  <c:v>0.97115384615384615</c:v>
                </c:pt>
                <c:pt idx="6">
                  <c:v>0.92720306513409967</c:v>
                </c:pt>
                <c:pt idx="7">
                  <c:v>0.94801641586867302</c:v>
                </c:pt>
                <c:pt idx="8">
                  <c:v>0.96</c:v>
                </c:pt>
                <c:pt idx="9">
                  <c:v>0.96296296296296291</c:v>
                </c:pt>
                <c:pt idx="10">
                  <c:v>0.93529040404040409</c:v>
                </c:pt>
              </c:numCache>
            </c:numRef>
          </c:val>
        </c:ser>
        <c:axId val="78224384"/>
        <c:axId val="78238464"/>
      </c:barChart>
      <c:catAx>
        <c:axId val="78224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238464"/>
        <c:crosses val="autoZero"/>
        <c:auto val="1"/>
        <c:lblAlgn val="ctr"/>
        <c:lblOffset val="100"/>
        <c:tickLblSkip val="1"/>
        <c:tickMarkSkip val="1"/>
      </c:catAx>
      <c:valAx>
        <c:axId val="7823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224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Охоплення гарячим харчуванням  
учнів 5-11 класів ЗНЗ району  у листопаді 2015 року</a:t>
            </a:r>
          </a:p>
        </c:rich>
      </c:tx>
      <c:layout>
        <c:manualLayout>
          <c:xMode val="edge"/>
          <c:yMode val="edge"/>
          <c:x val="0.11572056286260306"/>
          <c:y val="3.2338308457711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63755458515283"/>
          <c:y val="0.22388114088041458"/>
          <c:w val="0.8427947598253277"/>
          <c:h val="0.5447774428090086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листопад!$A$6:$A$16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листопад!$S$6:$S$16</c:f>
              <c:numCache>
                <c:formatCode>0%</c:formatCode>
                <c:ptCount val="11"/>
                <c:pt idx="0">
                  <c:v>0.96330275229357798</c:v>
                </c:pt>
                <c:pt idx="1">
                  <c:v>0.99677419354838714</c:v>
                </c:pt>
                <c:pt idx="2">
                  <c:v>0.85658153241650292</c:v>
                </c:pt>
                <c:pt idx="3">
                  <c:v>0.96296296296296291</c:v>
                </c:pt>
                <c:pt idx="4">
                  <c:v>0.92550143266475648</c:v>
                </c:pt>
                <c:pt idx="5">
                  <c:v>0.96190476190476193</c:v>
                </c:pt>
                <c:pt idx="6">
                  <c:v>0.92720306513409967</c:v>
                </c:pt>
                <c:pt idx="7">
                  <c:v>0.94794520547945205</c:v>
                </c:pt>
                <c:pt idx="8">
                  <c:v>0.96</c:v>
                </c:pt>
                <c:pt idx="9">
                  <c:v>0.97037037037037033</c:v>
                </c:pt>
                <c:pt idx="10">
                  <c:v>0.9386658235852039</c:v>
                </c:pt>
              </c:numCache>
            </c:numRef>
          </c:val>
        </c:ser>
        <c:dLbls>
          <c:showVal val="1"/>
        </c:dLbls>
        <c:axId val="76729728"/>
        <c:axId val="78410880"/>
      </c:barChart>
      <c:catAx>
        <c:axId val="76729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410880"/>
        <c:crosses val="autoZero"/>
        <c:auto val="1"/>
        <c:lblAlgn val="ctr"/>
        <c:lblOffset val="100"/>
        <c:tickLblSkip val="1"/>
        <c:tickMarkSkip val="1"/>
      </c:catAx>
      <c:valAx>
        <c:axId val="784108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729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Стан охоплення гарячим харчуванням </a:t>
            </a:r>
          </a:p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учнів 5-11 класів 
у січні-листопаді 2015 року</a:t>
            </a:r>
          </a:p>
        </c:rich>
      </c:tx>
      <c:layout>
        <c:manualLayout>
          <c:xMode val="edge"/>
          <c:yMode val="edge"/>
          <c:x val="0.18039134893084602"/>
          <c:y val="3.2745591939546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55337628251014E-2"/>
          <c:y val="0.28715400557157877"/>
          <c:w val="0.75977437365783818"/>
          <c:h val="0.46851443014310235"/>
        </c:manualLayout>
      </c:layout>
      <c:barChart>
        <c:barDir val="col"/>
        <c:grouping val="clustered"/>
        <c:ser>
          <c:idx val="0"/>
          <c:order val="0"/>
          <c:tx>
            <c:strRef>
              <c:f>листопад!$B$54</c:f>
              <c:strCache>
                <c:ptCount val="1"/>
                <c:pt idx="0">
                  <c:v>січень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листопад!$B$56:$B$66</c:f>
              <c:numCache>
                <c:formatCode>0%</c:formatCode>
                <c:ptCount val="11"/>
                <c:pt idx="0">
                  <c:v>0.97478991596638653</c:v>
                </c:pt>
                <c:pt idx="1">
                  <c:v>0.98713826366559487</c:v>
                </c:pt>
                <c:pt idx="2">
                  <c:v>0.93436293436293438</c:v>
                </c:pt>
                <c:pt idx="3">
                  <c:v>0.97435897435897434</c:v>
                </c:pt>
                <c:pt idx="4">
                  <c:v>0.94301994301994307</c:v>
                </c:pt>
                <c:pt idx="5">
                  <c:v>0.93457943925233644</c:v>
                </c:pt>
                <c:pt idx="6">
                  <c:v>0.92244897959183669</c:v>
                </c:pt>
                <c:pt idx="7">
                  <c:v>0.93409742120343842</c:v>
                </c:pt>
                <c:pt idx="8">
                  <c:v>0.93360995850622408</c:v>
                </c:pt>
                <c:pt idx="9">
                  <c:v>0.9850746268656716</c:v>
                </c:pt>
                <c:pt idx="10">
                  <c:v>0.94829800899165062</c:v>
                </c:pt>
              </c:numCache>
            </c:numRef>
          </c:val>
        </c:ser>
        <c:ser>
          <c:idx val="1"/>
          <c:order val="1"/>
          <c:tx>
            <c:strRef>
              <c:f>листопад!$C$54</c:f>
              <c:strCache>
                <c:ptCount val="1"/>
                <c:pt idx="0">
                  <c:v>лютий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листопад!$C$56:$C$66</c:f>
              <c:numCache>
                <c:formatCode>0%</c:formatCode>
                <c:ptCount val="11"/>
                <c:pt idx="0">
                  <c:v>0.96666666666666667</c:v>
                </c:pt>
                <c:pt idx="1">
                  <c:v>0.96261682242990654</c:v>
                </c:pt>
                <c:pt idx="2">
                  <c:v>0.94423076923076921</c:v>
                </c:pt>
                <c:pt idx="3">
                  <c:v>0.97964376590330793</c:v>
                </c:pt>
                <c:pt idx="4">
                  <c:v>0.92757660167130918</c:v>
                </c:pt>
                <c:pt idx="5">
                  <c:v>0.92727272727272725</c:v>
                </c:pt>
                <c:pt idx="6">
                  <c:v>0.91235059760956172</c:v>
                </c:pt>
                <c:pt idx="7">
                  <c:v>0.92765957446808511</c:v>
                </c:pt>
                <c:pt idx="8">
                  <c:v>0.93305439330543938</c:v>
                </c:pt>
                <c:pt idx="9">
                  <c:v>0.9779411764705882</c:v>
                </c:pt>
                <c:pt idx="10">
                  <c:v>0.94324667089410275</c:v>
                </c:pt>
              </c:numCache>
            </c:numRef>
          </c:val>
        </c:ser>
        <c:ser>
          <c:idx val="2"/>
          <c:order val="2"/>
          <c:tx>
            <c:strRef>
              <c:f>листопад!$D$54</c:f>
              <c:strCache>
                <c:ptCount val="1"/>
                <c:pt idx="0">
                  <c:v>березень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листопад!$D$56:$D$66</c:f>
              <c:numCache>
                <c:formatCode>0%</c:formatCode>
                <c:ptCount val="11"/>
                <c:pt idx="0">
                  <c:v>0.97435897435897434</c:v>
                </c:pt>
                <c:pt idx="1">
                  <c:v>0.98734177215189878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0.94350282485875703</c:v>
                </c:pt>
                <c:pt idx="5">
                  <c:v>0.96226415094339623</c:v>
                </c:pt>
                <c:pt idx="6">
                  <c:v>0.91967871485943775</c:v>
                </c:pt>
                <c:pt idx="7">
                  <c:v>0.93266475644699143</c:v>
                </c:pt>
                <c:pt idx="8">
                  <c:v>0.93305439330543938</c:v>
                </c:pt>
                <c:pt idx="9">
                  <c:v>0.97058823529411764</c:v>
                </c:pt>
                <c:pt idx="10">
                  <c:v>0.9500959692898272</c:v>
                </c:pt>
              </c:numCache>
            </c:numRef>
          </c:val>
        </c:ser>
        <c:ser>
          <c:idx val="3"/>
          <c:order val="3"/>
          <c:tx>
            <c:strRef>
              <c:f>листопад!$E$54</c:f>
              <c:strCache>
                <c:ptCount val="1"/>
                <c:pt idx="0">
                  <c:v>квітень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листопад!$E$56:$E$66</c:f>
              <c:numCache>
                <c:formatCode>0%</c:formatCode>
                <c:ptCount val="11"/>
                <c:pt idx="0">
                  <c:v>0.97391304347826091</c:v>
                </c:pt>
                <c:pt idx="1">
                  <c:v>0.98083067092651754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0.94915254237288138</c:v>
                </c:pt>
                <c:pt idx="5">
                  <c:v>0.96261682242990654</c:v>
                </c:pt>
                <c:pt idx="6">
                  <c:v>0.91967871485943775</c:v>
                </c:pt>
                <c:pt idx="7">
                  <c:v>0.9368723098995696</c:v>
                </c:pt>
                <c:pt idx="8">
                  <c:v>0.95798319327731096</c:v>
                </c:pt>
                <c:pt idx="9">
                  <c:v>0.97080291970802923</c:v>
                </c:pt>
                <c:pt idx="10">
                  <c:v>0.95289971163088749</c:v>
                </c:pt>
              </c:numCache>
            </c:numRef>
          </c:val>
        </c:ser>
        <c:ser>
          <c:idx val="4"/>
          <c:order val="4"/>
          <c:tx>
            <c:strRef>
              <c:f>листопад!$F$54</c:f>
              <c:strCache>
                <c:ptCount val="1"/>
                <c:pt idx="0">
                  <c:v>травень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листопад!$F$56:$F$66</c:f>
              <c:numCache>
                <c:formatCode>0%</c:formatCode>
                <c:ptCount val="11"/>
                <c:pt idx="0">
                  <c:v>0.97368421052631582</c:v>
                </c:pt>
                <c:pt idx="1">
                  <c:v>0.98083067092651754</c:v>
                </c:pt>
                <c:pt idx="2">
                  <c:v>0.94970986460348161</c:v>
                </c:pt>
                <c:pt idx="3">
                  <c:v>0.97201017811704837</c:v>
                </c:pt>
                <c:pt idx="4">
                  <c:v>0.95184135977337114</c:v>
                </c:pt>
                <c:pt idx="5">
                  <c:v>0.96261682242990654</c:v>
                </c:pt>
                <c:pt idx="6">
                  <c:v>0.92712550607287447</c:v>
                </c:pt>
                <c:pt idx="7">
                  <c:v>0.93821839080459768</c:v>
                </c:pt>
                <c:pt idx="8">
                  <c:v>0.95798319327731096</c:v>
                </c:pt>
                <c:pt idx="9">
                  <c:v>0.94927536231884058</c:v>
                </c:pt>
                <c:pt idx="10">
                  <c:v>0.95346598202824129</c:v>
                </c:pt>
              </c:numCache>
            </c:numRef>
          </c:val>
        </c:ser>
        <c:ser>
          <c:idx val="5"/>
          <c:order val="5"/>
          <c:tx>
            <c:strRef>
              <c:f>листопад!$G$54</c:f>
              <c:strCache>
                <c:ptCount val="1"/>
                <c:pt idx="0">
                  <c:v>вересень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листопад!$G$56:$G$66</c:f>
              <c:numCache>
                <c:formatCode>0%</c:formatCode>
                <c:ptCount val="11"/>
                <c:pt idx="0">
                  <c:v>0.9732142857142857</c:v>
                </c:pt>
                <c:pt idx="1">
                  <c:v>0.98734177215189878</c:v>
                </c:pt>
                <c:pt idx="2">
                  <c:v>0.83921568627450982</c:v>
                </c:pt>
                <c:pt idx="3">
                  <c:v>0.96059113300492616</c:v>
                </c:pt>
                <c:pt idx="4">
                  <c:v>0.90489913544668588</c:v>
                </c:pt>
                <c:pt idx="5">
                  <c:v>0.96116504854368934</c:v>
                </c:pt>
                <c:pt idx="6">
                  <c:v>0.92720306513409967</c:v>
                </c:pt>
                <c:pt idx="7">
                  <c:v>0.94794520547945205</c:v>
                </c:pt>
                <c:pt idx="8">
                  <c:v>0.94422310756972117</c:v>
                </c:pt>
                <c:pt idx="9">
                  <c:v>0.9779411764705882</c:v>
                </c:pt>
                <c:pt idx="10">
                  <c:v>0.9319041614123581</c:v>
                </c:pt>
              </c:numCache>
            </c:numRef>
          </c:val>
        </c:ser>
        <c:ser>
          <c:idx val="6"/>
          <c:order val="6"/>
          <c:tx>
            <c:strRef>
              <c:f>листопад!$H$54</c:f>
              <c:strCache>
                <c:ptCount val="1"/>
                <c:pt idx="0">
                  <c:v>жовтень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листопад!$H$56:$H$66</c:f>
              <c:numCache>
                <c:formatCode>0%</c:formatCode>
                <c:ptCount val="11"/>
                <c:pt idx="0">
                  <c:v>0.96330275229357798</c:v>
                </c:pt>
                <c:pt idx="1">
                  <c:v>0.98734177215189878</c:v>
                </c:pt>
                <c:pt idx="2">
                  <c:v>0.85039370078740162</c:v>
                </c:pt>
                <c:pt idx="3">
                  <c:v>0.96296296296296291</c:v>
                </c:pt>
                <c:pt idx="4">
                  <c:v>0.91117478510028649</c:v>
                </c:pt>
                <c:pt idx="5">
                  <c:v>0.97115384615384615</c:v>
                </c:pt>
                <c:pt idx="6">
                  <c:v>0.92720306513409967</c:v>
                </c:pt>
                <c:pt idx="7">
                  <c:v>0.94801641586867302</c:v>
                </c:pt>
                <c:pt idx="8">
                  <c:v>0.96</c:v>
                </c:pt>
                <c:pt idx="9">
                  <c:v>0.96296296296296291</c:v>
                </c:pt>
                <c:pt idx="10">
                  <c:v>0.93529040404040409</c:v>
                </c:pt>
              </c:numCache>
            </c:numRef>
          </c:val>
        </c:ser>
        <c:ser>
          <c:idx val="7"/>
          <c:order val="7"/>
          <c:tx>
            <c:strRef>
              <c:f>листопад!$I$54</c:f>
              <c:strCache>
                <c:ptCount val="1"/>
                <c:pt idx="0">
                  <c:v>листопад</c:v>
                </c:pt>
              </c:strCache>
            </c:strRef>
          </c:tx>
          <c:cat>
            <c:strRef>
              <c:f>листопад!$A$56:$A$66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листопад!$I$56:$I$66</c:f>
              <c:numCache>
                <c:formatCode>0%</c:formatCode>
                <c:ptCount val="11"/>
                <c:pt idx="0">
                  <c:v>0.96330275229357798</c:v>
                </c:pt>
                <c:pt idx="1">
                  <c:v>0.99677419354838714</c:v>
                </c:pt>
                <c:pt idx="2">
                  <c:v>0.85658153241650292</c:v>
                </c:pt>
                <c:pt idx="3">
                  <c:v>0.96296296296296291</c:v>
                </c:pt>
                <c:pt idx="4">
                  <c:v>0.92550143266475648</c:v>
                </c:pt>
                <c:pt idx="5">
                  <c:v>0.96190476190476193</c:v>
                </c:pt>
                <c:pt idx="6">
                  <c:v>0.92720306513409967</c:v>
                </c:pt>
                <c:pt idx="7">
                  <c:v>0.94794520547945205</c:v>
                </c:pt>
                <c:pt idx="8">
                  <c:v>0.96</c:v>
                </c:pt>
                <c:pt idx="9">
                  <c:v>0.97037037037037033</c:v>
                </c:pt>
                <c:pt idx="10">
                  <c:v>0.9386658235852039</c:v>
                </c:pt>
              </c:numCache>
            </c:numRef>
          </c:val>
        </c:ser>
        <c:axId val="78457472"/>
        <c:axId val="78483840"/>
      </c:barChart>
      <c:catAx>
        <c:axId val="78457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483840"/>
        <c:crosses val="autoZero"/>
        <c:auto val="1"/>
        <c:lblAlgn val="ctr"/>
        <c:lblOffset val="100"/>
        <c:tickLblSkip val="1"/>
        <c:tickMarkSkip val="1"/>
      </c:catAx>
      <c:valAx>
        <c:axId val="78483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457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074186963188748"/>
          <c:y val="0.34432627911435504"/>
          <c:w val="0.9854546138721908"/>
          <c:h val="0.82499375235526295"/>
        </c:manualLayout>
      </c:layout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грудні 2015 року</a:t>
            </a:r>
          </a:p>
        </c:rich>
      </c:tx>
      <c:layout>
        <c:manualLayout>
          <c:xMode val="edge"/>
          <c:yMode val="edge"/>
          <c:x val="0.11299442318313563"/>
          <c:y val="3.2338302625323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631898204043755"/>
          <c:w val="0.84934242831631857"/>
          <c:h val="0.5124390557929487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грудень!$A$6:$A$16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грудень!$S$6:$S$16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78000128"/>
        <c:axId val="78001664"/>
      </c:barChart>
      <c:catAx>
        <c:axId val="78000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001664"/>
        <c:crosses val="autoZero"/>
        <c:auto val="1"/>
        <c:lblAlgn val="ctr"/>
        <c:lblOffset val="100"/>
        <c:tickLblSkip val="1"/>
        <c:tickMarkSkip val="1"/>
      </c:catAx>
      <c:valAx>
        <c:axId val="780016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000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5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Стан охоплення гарячим харчуванням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55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учнів 5-11 класів у  2015 році</a:t>
            </a:r>
          </a:p>
        </c:rich>
      </c:tx>
      <c:layout>
        <c:manualLayout>
          <c:xMode val="edge"/>
          <c:yMode val="edge"/>
          <c:x val="0.16701023150549293"/>
          <c:y val="3.2745591939546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5597132216881"/>
          <c:y val="0.21505085301837271"/>
          <c:w val="0.73531120556833052"/>
          <c:h val="0.55614946569178858"/>
        </c:manualLayout>
      </c:layout>
      <c:barChart>
        <c:barDir val="col"/>
        <c:grouping val="clustered"/>
        <c:ser>
          <c:idx val="0"/>
          <c:order val="0"/>
          <c:tx>
            <c:strRef>
              <c:f>грудень!$B$54</c:f>
              <c:strCache>
                <c:ptCount val="1"/>
                <c:pt idx="0">
                  <c:v>січень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грудень!$B$56:$B$66</c:f>
              <c:numCache>
                <c:formatCode>0%</c:formatCode>
                <c:ptCount val="11"/>
                <c:pt idx="0">
                  <c:v>0.97478991596638653</c:v>
                </c:pt>
                <c:pt idx="1">
                  <c:v>0.98713826366559487</c:v>
                </c:pt>
                <c:pt idx="2">
                  <c:v>0.93436293436293438</c:v>
                </c:pt>
                <c:pt idx="3">
                  <c:v>0.97435897435897434</c:v>
                </c:pt>
                <c:pt idx="4">
                  <c:v>0.94301994301994307</c:v>
                </c:pt>
                <c:pt idx="5">
                  <c:v>0.93457943925233644</c:v>
                </c:pt>
                <c:pt idx="6">
                  <c:v>0.92244897959183669</c:v>
                </c:pt>
                <c:pt idx="7">
                  <c:v>0.93409742120343842</c:v>
                </c:pt>
                <c:pt idx="8">
                  <c:v>0.93360995850622408</c:v>
                </c:pt>
                <c:pt idx="9">
                  <c:v>0.9850746268656716</c:v>
                </c:pt>
                <c:pt idx="10">
                  <c:v>0.94829800899165062</c:v>
                </c:pt>
              </c:numCache>
            </c:numRef>
          </c:val>
        </c:ser>
        <c:ser>
          <c:idx val="1"/>
          <c:order val="1"/>
          <c:tx>
            <c:strRef>
              <c:f>грудень!$C$54</c:f>
              <c:strCache>
                <c:ptCount val="1"/>
                <c:pt idx="0">
                  <c:v>лютий</c:v>
                </c:pt>
              </c:strCache>
            </c:strRef>
          </c:tx>
          <c:spPr>
            <a:solidFill>
              <a:srgbClr val="F13BCA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грудень!$C$56:$C$66</c:f>
              <c:numCache>
                <c:formatCode>0%</c:formatCode>
                <c:ptCount val="11"/>
                <c:pt idx="0">
                  <c:v>0.96666666666666667</c:v>
                </c:pt>
                <c:pt idx="1">
                  <c:v>0.96261682242990654</c:v>
                </c:pt>
                <c:pt idx="2">
                  <c:v>0.94423076923076921</c:v>
                </c:pt>
                <c:pt idx="3">
                  <c:v>0.97964376590330793</c:v>
                </c:pt>
                <c:pt idx="4">
                  <c:v>0.92757660167130918</c:v>
                </c:pt>
                <c:pt idx="5">
                  <c:v>0.92727272727272725</c:v>
                </c:pt>
                <c:pt idx="6">
                  <c:v>0.91235059760956172</c:v>
                </c:pt>
                <c:pt idx="7">
                  <c:v>0.92765957446808511</c:v>
                </c:pt>
                <c:pt idx="8">
                  <c:v>0.93305439330543938</c:v>
                </c:pt>
                <c:pt idx="9">
                  <c:v>0.9779411764705882</c:v>
                </c:pt>
                <c:pt idx="10">
                  <c:v>0.94324667089410275</c:v>
                </c:pt>
              </c:numCache>
            </c:numRef>
          </c:val>
        </c:ser>
        <c:ser>
          <c:idx val="2"/>
          <c:order val="2"/>
          <c:tx>
            <c:strRef>
              <c:f>грудень!$D$54</c:f>
              <c:strCache>
                <c:ptCount val="1"/>
                <c:pt idx="0">
                  <c:v>березень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грудень!$D$56:$D$66</c:f>
              <c:numCache>
                <c:formatCode>0%</c:formatCode>
                <c:ptCount val="11"/>
                <c:pt idx="0">
                  <c:v>0.97435897435897434</c:v>
                </c:pt>
                <c:pt idx="1">
                  <c:v>0.98734177215189878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0.94350282485875703</c:v>
                </c:pt>
                <c:pt idx="5">
                  <c:v>0.96226415094339623</c:v>
                </c:pt>
                <c:pt idx="6">
                  <c:v>0.91967871485943775</c:v>
                </c:pt>
                <c:pt idx="7">
                  <c:v>0.93266475644699143</c:v>
                </c:pt>
                <c:pt idx="8">
                  <c:v>0.93305439330543938</c:v>
                </c:pt>
                <c:pt idx="9">
                  <c:v>0.97058823529411764</c:v>
                </c:pt>
                <c:pt idx="10">
                  <c:v>0.9500959692898272</c:v>
                </c:pt>
              </c:numCache>
            </c:numRef>
          </c:val>
        </c:ser>
        <c:ser>
          <c:idx val="3"/>
          <c:order val="3"/>
          <c:tx>
            <c:strRef>
              <c:f>грудень!$E$55</c:f>
              <c:strCache>
                <c:ptCount val="1"/>
                <c:pt idx="0">
                  <c:v>квітень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грудень!$E$56:$E$66</c:f>
              <c:numCache>
                <c:formatCode>0%</c:formatCode>
                <c:ptCount val="11"/>
                <c:pt idx="0">
                  <c:v>0.97391304347826091</c:v>
                </c:pt>
                <c:pt idx="1">
                  <c:v>0.98083067092651754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0.94915254237288138</c:v>
                </c:pt>
                <c:pt idx="5">
                  <c:v>0.96261682242990654</c:v>
                </c:pt>
                <c:pt idx="6">
                  <c:v>0.91967871485943775</c:v>
                </c:pt>
                <c:pt idx="7">
                  <c:v>0.9368723098995696</c:v>
                </c:pt>
                <c:pt idx="8">
                  <c:v>0.95798319327731096</c:v>
                </c:pt>
                <c:pt idx="9">
                  <c:v>0.97080291970802923</c:v>
                </c:pt>
                <c:pt idx="10">
                  <c:v>0.95289971163088749</c:v>
                </c:pt>
              </c:numCache>
            </c:numRef>
          </c:val>
        </c:ser>
        <c:ser>
          <c:idx val="4"/>
          <c:order val="4"/>
          <c:tx>
            <c:strRef>
              <c:f>грудень!$F$55</c:f>
              <c:strCache>
                <c:ptCount val="1"/>
                <c:pt idx="0">
                  <c:v>травень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грудень!$F$56:$F$66</c:f>
              <c:numCache>
                <c:formatCode>0%</c:formatCode>
                <c:ptCount val="11"/>
                <c:pt idx="0">
                  <c:v>0.97368421052631582</c:v>
                </c:pt>
                <c:pt idx="1">
                  <c:v>0.98083067092651754</c:v>
                </c:pt>
                <c:pt idx="2">
                  <c:v>0.94970986460348161</c:v>
                </c:pt>
                <c:pt idx="3">
                  <c:v>0.97201017811704837</c:v>
                </c:pt>
                <c:pt idx="4">
                  <c:v>0.95184135977337114</c:v>
                </c:pt>
                <c:pt idx="5">
                  <c:v>0.96261682242990654</c:v>
                </c:pt>
                <c:pt idx="6">
                  <c:v>0.92712550607287447</c:v>
                </c:pt>
                <c:pt idx="7">
                  <c:v>0.93821839080459768</c:v>
                </c:pt>
                <c:pt idx="8">
                  <c:v>0.95798319327731096</c:v>
                </c:pt>
                <c:pt idx="9">
                  <c:v>0.94927536231884058</c:v>
                </c:pt>
                <c:pt idx="10">
                  <c:v>0.95346598202824129</c:v>
                </c:pt>
              </c:numCache>
            </c:numRef>
          </c:val>
        </c:ser>
        <c:ser>
          <c:idx val="5"/>
          <c:order val="5"/>
          <c:tx>
            <c:strRef>
              <c:f>грудень!$G$55</c:f>
              <c:strCache>
                <c:ptCount val="1"/>
                <c:pt idx="0">
                  <c:v>вересень</c:v>
                </c:pt>
              </c:strCache>
            </c:strRef>
          </c:tx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грудень!$G$56:$G$66</c:f>
              <c:numCache>
                <c:formatCode>0%</c:formatCode>
                <c:ptCount val="11"/>
                <c:pt idx="0">
                  <c:v>0.9732142857142857</c:v>
                </c:pt>
                <c:pt idx="1">
                  <c:v>0.98734177215189878</c:v>
                </c:pt>
                <c:pt idx="2">
                  <c:v>0.83921568627450982</c:v>
                </c:pt>
                <c:pt idx="3">
                  <c:v>0.96059113300492616</c:v>
                </c:pt>
                <c:pt idx="4">
                  <c:v>0.90489913544668588</c:v>
                </c:pt>
                <c:pt idx="5">
                  <c:v>0.96116504854368934</c:v>
                </c:pt>
                <c:pt idx="6">
                  <c:v>0.92720306513409967</c:v>
                </c:pt>
                <c:pt idx="7">
                  <c:v>0.94794520547945205</c:v>
                </c:pt>
                <c:pt idx="8">
                  <c:v>0.94422310756972117</c:v>
                </c:pt>
                <c:pt idx="9">
                  <c:v>0.9779411764705882</c:v>
                </c:pt>
                <c:pt idx="10">
                  <c:v>0.9319041614123581</c:v>
                </c:pt>
              </c:numCache>
            </c:numRef>
          </c:val>
        </c:ser>
        <c:ser>
          <c:idx val="6"/>
          <c:order val="6"/>
          <c:tx>
            <c:strRef>
              <c:f>грудень!$H$55</c:f>
              <c:strCache>
                <c:ptCount val="1"/>
                <c:pt idx="0">
                  <c:v>жовтень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грудень!$H$56:$H$66</c:f>
              <c:numCache>
                <c:formatCode>0%</c:formatCode>
                <c:ptCount val="11"/>
                <c:pt idx="0">
                  <c:v>0.96330275229357798</c:v>
                </c:pt>
                <c:pt idx="1">
                  <c:v>0.98734177215189878</c:v>
                </c:pt>
                <c:pt idx="2">
                  <c:v>0.85039370078740162</c:v>
                </c:pt>
                <c:pt idx="3">
                  <c:v>0.96296296296296291</c:v>
                </c:pt>
                <c:pt idx="4">
                  <c:v>0.91117478510028649</c:v>
                </c:pt>
                <c:pt idx="5">
                  <c:v>0.97115384615384615</c:v>
                </c:pt>
                <c:pt idx="6">
                  <c:v>0.92720306513409967</c:v>
                </c:pt>
                <c:pt idx="7">
                  <c:v>0.94801641586867302</c:v>
                </c:pt>
                <c:pt idx="8">
                  <c:v>0.96</c:v>
                </c:pt>
                <c:pt idx="9">
                  <c:v>0.96296296296296291</c:v>
                </c:pt>
                <c:pt idx="10">
                  <c:v>0.93529040404040409</c:v>
                </c:pt>
              </c:numCache>
            </c:numRef>
          </c:val>
        </c:ser>
        <c:ser>
          <c:idx val="7"/>
          <c:order val="7"/>
          <c:tx>
            <c:strRef>
              <c:f>грудень!$I$55</c:f>
              <c:strCache>
                <c:ptCount val="1"/>
                <c:pt idx="0">
                  <c:v>листопад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грудень!$I$56:$I$66</c:f>
              <c:numCache>
                <c:formatCode>0%</c:formatCode>
                <c:ptCount val="11"/>
                <c:pt idx="0">
                  <c:v>0.96330275229357798</c:v>
                </c:pt>
                <c:pt idx="1">
                  <c:v>0.99677419354838714</c:v>
                </c:pt>
                <c:pt idx="2">
                  <c:v>0.85658153241650292</c:v>
                </c:pt>
                <c:pt idx="3">
                  <c:v>0.96296296296296291</c:v>
                </c:pt>
                <c:pt idx="4">
                  <c:v>0.92550143266475648</c:v>
                </c:pt>
                <c:pt idx="5">
                  <c:v>0.96190476190476193</c:v>
                </c:pt>
                <c:pt idx="6">
                  <c:v>0.92720306513409967</c:v>
                </c:pt>
                <c:pt idx="7">
                  <c:v>0.94794520547945205</c:v>
                </c:pt>
                <c:pt idx="8">
                  <c:v>0.96</c:v>
                </c:pt>
                <c:pt idx="9">
                  <c:v>0.97037037037037033</c:v>
                </c:pt>
                <c:pt idx="10">
                  <c:v>0.9386658235852039</c:v>
                </c:pt>
              </c:numCache>
            </c:numRef>
          </c:val>
        </c:ser>
        <c:ser>
          <c:idx val="8"/>
          <c:order val="8"/>
          <c:tx>
            <c:strRef>
              <c:f>грудень!$J$55</c:f>
              <c:strCache>
                <c:ptCount val="1"/>
                <c:pt idx="0">
                  <c:v>грудень</c:v>
                </c:pt>
              </c:strCache>
            </c:strRef>
          </c:tx>
          <c:cat>
            <c:strRef>
              <c:f>грудень!$A$56:$A$66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грудень!$J$56:$J$66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8122368"/>
        <c:axId val="78152832"/>
      </c:barChart>
      <c:catAx>
        <c:axId val="78122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152832"/>
        <c:crosses val="autoZero"/>
        <c:auto val="1"/>
        <c:lblAlgn val="ctr"/>
        <c:lblOffset val="100"/>
        <c:tickLblSkip val="1"/>
        <c:tickMarkSkip val="1"/>
      </c:catAx>
      <c:valAx>
        <c:axId val="78152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122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4957292426358799E-2"/>
          <c:y val="3.5860077392526418E-2"/>
          <c:w val="0.91504270757364126"/>
          <c:h val="0.8223316584204480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594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рік'!$A$4:$A$14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'за рік'!$K$4:$K$14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0.85291403421367395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0.86185153500521106</c:v>
                </c:pt>
              </c:numCache>
            </c:numRef>
          </c:val>
        </c:ser>
        <c:axId val="78258560"/>
        <c:axId val="78260096"/>
      </c:barChart>
      <c:catAx>
        <c:axId val="782585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260096"/>
        <c:crosses val="autoZero"/>
        <c:auto val="1"/>
        <c:lblAlgn val="ctr"/>
        <c:lblOffset val="100"/>
        <c:tickLblSkip val="1"/>
        <c:tickMarkSkip val="1"/>
      </c:catAx>
      <c:valAx>
        <c:axId val="78260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258560"/>
        <c:crosses val="autoZero"/>
        <c:crossBetween val="between"/>
      </c:valAx>
      <c:spPr>
        <a:gradFill rotWithShape="0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Стан охоплення гарячим харчуванням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у 2015 році році  (%)  </a:t>
            </a:r>
          </a:p>
        </c:rich>
      </c:tx>
      <c:layout>
        <c:manualLayout>
          <c:xMode val="edge"/>
          <c:yMode val="edge"/>
          <c:x val="0.14239499188814989"/>
          <c:y val="3.17848410757946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670025646657634E-2"/>
          <c:y val="0.17359433927349871"/>
          <c:w val="0.76860962879504957"/>
          <c:h val="0.67481743154205132"/>
        </c:manualLayout>
      </c:layout>
      <c:barChart>
        <c:barDir val="col"/>
        <c:grouping val="clustered"/>
        <c:ser>
          <c:idx val="0"/>
          <c:order val="0"/>
          <c:tx>
            <c:v>січень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рік'!$B$3:$B$14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0.98654708520179368</c:v>
                </c:pt>
                <c:pt idx="2">
                  <c:v>0.9923371647509579</c:v>
                </c:pt>
                <c:pt idx="3">
                  <c:v>0.96136363636363631</c:v>
                </c:pt>
                <c:pt idx="4">
                  <c:v>0.98648648648648651</c:v>
                </c:pt>
                <c:pt idx="5">
                  <c:v>0.9670510708401977</c:v>
                </c:pt>
                <c:pt idx="6">
                  <c:v>0.9606741573033708</c:v>
                </c:pt>
                <c:pt idx="7">
                  <c:v>0.9593147751605996</c:v>
                </c:pt>
                <c:pt idx="8">
                  <c:v>0.96447876447876446</c:v>
                </c:pt>
                <c:pt idx="9">
                  <c:v>0.96581196581196582</c:v>
                </c:pt>
                <c:pt idx="10">
                  <c:v>0.99322033898305084</c:v>
                </c:pt>
                <c:pt idx="11">
                  <c:v>0.97162995594713653</c:v>
                </c:pt>
              </c:numCache>
            </c:numRef>
          </c:val>
        </c:ser>
        <c:ser>
          <c:idx val="1"/>
          <c:order val="1"/>
          <c:tx>
            <c:v>лютий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рік'!$C$3:$C$14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0.97368421052631582</c:v>
                </c:pt>
                <c:pt idx="2">
                  <c:v>0.97570093457943929</c:v>
                </c:pt>
                <c:pt idx="3">
                  <c:v>0.96489241223103062</c:v>
                </c:pt>
                <c:pt idx="4">
                  <c:v>0.98929049531459168</c:v>
                </c:pt>
                <c:pt idx="5">
                  <c:v>0.95638126009693059</c:v>
                </c:pt>
                <c:pt idx="6">
                  <c:v>0.95580110497237569</c:v>
                </c:pt>
                <c:pt idx="7">
                  <c:v>0.94968553459119498</c:v>
                </c:pt>
                <c:pt idx="8">
                  <c:v>0.96018376722817766</c:v>
                </c:pt>
                <c:pt idx="9">
                  <c:v>0.96566523605150212</c:v>
                </c:pt>
                <c:pt idx="10">
                  <c:v>0.98657718120805371</c:v>
                </c:pt>
                <c:pt idx="11">
                  <c:v>0.96707317073170729</c:v>
                </c:pt>
              </c:numCache>
            </c:numRef>
          </c:val>
        </c:ser>
        <c:ser>
          <c:idx val="2"/>
          <c:order val="2"/>
          <c:tx>
            <c:v>березень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рік'!$D$3:$D$14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0.98642533936651589</c:v>
                </c:pt>
                <c:pt idx="2">
                  <c:v>0.99243856332703217</c:v>
                </c:pt>
                <c:pt idx="3">
                  <c:v>0.96931818181818186</c:v>
                </c:pt>
                <c:pt idx="4">
                  <c:v>0.9852348993288591</c:v>
                </c:pt>
                <c:pt idx="5">
                  <c:v>0.96742671009771986</c:v>
                </c:pt>
                <c:pt idx="6">
                  <c:v>0.97752808988764039</c:v>
                </c:pt>
                <c:pt idx="7">
                  <c:v>0.9575371549893843</c:v>
                </c:pt>
                <c:pt idx="8">
                  <c:v>0.96376252891287584</c:v>
                </c:pt>
                <c:pt idx="9">
                  <c:v>0.96566523605150212</c:v>
                </c:pt>
                <c:pt idx="10">
                  <c:v>0.98639455782312924</c:v>
                </c:pt>
                <c:pt idx="11">
                  <c:v>0.97260755048287972</c:v>
                </c:pt>
              </c:numCache>
            </c:numRef>
          </c:val>
        </c:ser>
        <c:ser>
          <c:idx val="3"/>
          <c:order val="3"/>
          <c:tx>
            <c:v>квітень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рік'!$E$3:$E$14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0.98630136986301364</c:v>
                </c:pt>
                <c:pt idx="2">
                  <c:v>0.98859315589353614</c:v>
                </c:pt>
                <c:pt idx="3">
                  <c:v>0.96935300794551649</c:v>
                </c:pt>
                <c:pt idx="4">
                  <c:v>0.98527443105756363</c:v>
                </c:pt>
                <c:pt idx="5">
                  <c:v>0.97068403908794787</c:v>
                </c:pt>
                <c:pt idx="6">
                  <c:v>0.97765363128491622</c:v>
                </c:pt>
                <c:pt idx="7">
                  <c:v>0.95735607675906187</c:v>
                </c:pt>
                <c:pt idx="8">
                  <c:v>0.96602316602316607</c:v>
                </c:pt>
                <c:pt idx="9">
                  <c:v>0.978494623655914</c:v>
                </c:pt>
                <c:pt idx="10">
                  <c:v>0.98648648648648651</c:v>
                </c:pt>
                <c:pt idx="11">
                  <c:v>0.97416974169741699</c:v>
                </c:pt>
              </c:numCache>
            </c:numRef>
          </c:val>
        </c:ser>
        <c:ser>
          <c:idx val="4"/>
          <c:order val="4"/>
          <c:tx>
            <c:v>травень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рік'!$F$3:$F$14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0.98617511520737322</c:v>
                </c:pt>
                <c:pt idx="2">
                  <c:v>0.98859315589353614</c:v>
                </c:pt>
                <c:pt idx="3">
                  <c:v>0.97045454545454546</c:v>
                </c:pt>
                <c:pt idx="4">
                  <c:v>0.98527443105756363</c:v>
                </c:pt>
                <c:pt idx="5">
                  <c:v>0.97226753670473087</c:v>
                </c:pt>
                <c:pt idx="6">
                  <c:v>0.97765363128491622</c:v>
                </c:pt>
                <c:pt idx="7">
                  <c:v>0.96145610278372595</c:v>
                </c:pt>
                <c:pt idx="8">
                  <c:v>0.9667697063369397</c:v>
                </c:pt>
                <c:pt idx="9">
                  <c:v>0.978494623655914</c:v>
                </c:pt>
                <c:pt idx="10">
                  <c:v>0.97643097643097643</c:v>
                </c:pt>
                <c:pt idx="11">
                  <c:v>0.97449428320140719</c:v>
                </c:pt>
              </c:numCache>
            </c:numRef>
          </c:val>
        </c:ser>
        <c:ser>
          <c:idx val="5"/>
          <c:order val="5"/>
          <c:tx>
            <c:v>вересень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рік'!$G$3:$G$14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0.98654708520179368</c:v>
                </c:pt>
                <c:pt idx="2">
                  <c:v>0.99239543726235746</c:v>
                </c:pt>
                <c:pt idx="3">
                  <c:v>0.90979097909790974</c:v>
                </c:pt>
                <c:pt idx="4">
                  <c:v>0.97900262467191601</c:v>
                </c:pt>
                <c:pt idx="5">
                  <c:v>0.95</c:v>
                </c:pt>
                <c:pt idx="6">
                  <c:v>0.97883597883597884</c:v>
                </c:pt>
                <c:pt idx="7">
                  <c:v>0.96237623762376234</c:v>
                </c:pt>
                <c:pt idx="8">
                  <c:v>0.9723233794610342</c:v>
                </c:pt>
                <c:pt idx="9">
                  <c:v>0.97199999999999998</c:v>
                </c:pt>
                <c:pt idx="10">
                  <c:v>0.99006622516556286</c:v>
                </c:pt>
                <c:pt idx="11">
                  <c:v>0.9636913767019667</c:v>
                </c:pt>
              </c:numCache>
            </c:numRef>
          </c:val>
        </c:ser>
        <c:ser>
          <c:idx val="6"/>
          <c:order val="6"/>
          <c:tx>
            <c:v>жовтень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рік'!$H$3:$H$14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0.98181818181818181</c:v>
                </c:pt>
                <c:pt idx="2">
                  <c:v>0.99242424242424243</c:v>
                </c:pt>
                <c:pt idx="3">
                  <c:v>0.91629955947136565</c:v>
                </c:pt>
                <c:pt idx="4">
                  <c:v>0.98028909329829172</c:v>
                </c:pt>
                <c:pt idx="5">
                  <c:v>0.95317220543806647</c:v>
                </c:pt>
                <c:pt idx="6">
                  <c:v>0.98421052631578942</c:v>
                </c:pt>
                <c:pt idx="7">
                  <c:v>0.9642857142857143</c:v>
                </c:pt>
                <c:pt idx="8">
                  <c:v>0.9723233794610342</c:v>
                </c:pt>
                <c:pt idx="9">
                  <c:v>0.97995991983967934</c:v>
                </c:pt>
                <c:pt idx="10">
                  <c:v>0.98327759197324416</c:v>
                </c:pt>
                <c:pt idx="11">
                  <c:v>0.96567967698519519</c:v>
                </c:pt>
              </c:numCache>
            </c:numRef>
          </c:val>
        </c:ser>
        <c:ser>
          <c:idx val="7"/>
          <c:order val="7"/>
          <c:tx>
            <c:v>листопад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рік'!$I$3:$I$14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0.98156682027649766</c:v>
                </c:pt>
                <c:pt idx="2">
                  <c:v>0.99808795411089868</c:v>
                </c:pt>
                <c:pt idx="3">
                  <c:v>0.91969196919691965</c:v>
                </c:pt>
                <c:pt idx="4">
                  <c:v>0.98028909329829172</c:v>
                </c:pt>
                <c:pt idx="5">
                  <c:v>0.9607250755287009</c:v>
                </c:pt>
                <c:pt idx="6">
                  <c:v>0.97382198952879584</c:v>
                </c:pt>
                <c:pt idx="7">
                  <c:v>0.96421471172962225</c:v>
                </c:pt>
                <c:pt idx="8">
                  <c:v>0.9722627737226277</c:v>
                </c:pt>
                <c:pt idx="9">
                  <c:v>0.98003992015968067</c:v>
                </c:pt>
                <c:pt idx="10">
                  <c:v>0.98662207357859533</c:v>
                </c:pt>
                <c:pt idx="11">
                  <c:v>0.96731805929919135</c:v>
                </c:pt>
              </c:numCache>
            </c:numRef>
          </c:val>
        </c:ser>
        <c:ser>
          <c:idx val="8"/>
          <c:order val="8"/>
          <c:tx>
            <c:v>грудень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'за рік'!$A$3:$A$14</c:f>
              <c:strCache>
                <c:ptCount val="12"/>
                <c:pt idx="0">
                  <c:v>ЗНЗ №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34</c:v>
                </c:pt>
                <c:pt idx="5">
                  <c:v>35</c:v>
                </c:pt>
                <c:pt idx="6">
                  <c:v>41</c:v>
                </c:pt>
                <c:pt idx="7">
                  <c:v>48</c:v>
                </c:pt>
                <c:pt idx="8">
                  <c:v>53</c:v>
                </c:pt>
                <c:pt idx="9">
                  <c:v>66</c:v>
                </c:pt>
                <c:pt idx="10">
                  <c:v>120</c:v>
                </c:pt>
                <c:pt idx="11">
                  <c:v>по району</c:v>
                </c:pt>
              </c:strCache>
            </c:strRef>
          </c:cat>
          <c:val>
            <c:numRef>
              <c:f>'за рік'!$J$3:$J$14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8353152"/>
        <c:axId val="78354688"/>
      </c:barChart>
      <c:catAx>
        <c:axId val="78353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354688"/>
        <c:crosses val="autoZero"/>
        <c:auto val="1"/>
        <c:lblAlgn val="ctr"/>
        <c:lblOffset val="100"/>
        <c:tickLblSkip val="1"/>
        <c:tickMarkSkip val="1"/>
      </c:catAx>
      <c:valAx>
        <c:axId val="78354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353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407902895633182"/>
          <c:y val="0.27872886304859812"/>
          <c:w val="0.98705654511632634"/>
          <c:h val="0.743277053693471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лютому 2015 року</a:t>
            </a:r>
          </a:p>
        </c:rich>
      </c:tx>
      <c:layout>
        <c:manualLayout>
          <c:xMode val="edge"/>
          <c:yMode val="edge"/>
          <c:x val="0.11299452988937131"/>
          <c:y val="3.2338308457711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631898204043755"/>
          <c:w val="0.84934242831631857"/>
          <c:h val="0.51243905579294879"/>
        </c:manualLayout>
      </c:layout>
      <c:barChart>
        <c:barDir val="col"/>
        <c:grouping val="clustered"/>
        <c:ser>
          <c:idx val="0"/>
          <c:order val="0"/>
          <c:tx>
            <c:strRef>
              <c:f>Лютий!$P$6:$P$9</c:f>
              <c:strCache>
                <c:ptCount val="1"/>
                <c:pt idx="0">
                  <c:v>116 309 491 385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Лютий!$A$6:$A$16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Лютий!$S$6:$S$16</c:f>
              <c:numCache>
                <c:formatCode>0%</c:formatCode>
                <c:ptCount val="11"/>
                <c:pt idx="0">
                  <c:v>0.96666666666666667</c:v>
                </c:pt>
                <c:pt idx="1">
                  <c:v>0.96261682242990654</c:v>
                </c:pt>
                <c:pt idx="2">
                  <c:v>0.94423076923076921</c:v>
                </c:pt>
                <c:pt idx="3">
                  <c:v>0.97964376590330793</c:v>
                </c:pt>
                <c:pt idx="4">
                  <c:v>0.92757660167130918</c:v>
                </c:pt>
                <c:pt idx="5">
                  <c:v>0.92727272727272725</c:v>
                </c:pt>
                <c:pt idx="6">
                  <c:v>0.91235059760956172</c:v>
                </c:pt>
                <c:pt idx="7">
                  <c:v>0.92765957446808511</c:v>
                </c:pt>
                <c:pt idx="8">
                  <c:v>0.93305439330543938</c:v>
                </c:pt>
                <c:pt idx="9">
                  <c:v>0.9779411764705882</c:v>
                </c:pt>
                <c:pt idx="10">
                  <c:v>0.94324667089410275</c:v>
                </c:pt>
              </c:numCache>
            </c:numRef>
          </c:val>
        </c:ser>
        <c:dLbls>
          <c:showVal val="1"/>
        </c:dLbls>
        <c:axId val="78502912"/>
        <c:axId val="78504704"/>
      </c:barChart>
      <c:catAx>
        <c:axId val="78502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04704"/>
        <c:crosses val="autoZero"/>
        <c:auto val="1"/>
        <c:lblAlgn val="ctr"/>
        <c:lblOffset val="100"/>
        <c:tickLblSkip val="1"/>
        <c:tickMarkSkip val="1"/>
      </c:catAx>
      <c:valAx>
        <c:axId val="785047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02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Стан охоплення гарячим харчуванням учнів 5-11 класів 
у січні-лютому 2015 року</a:t>
            </a:r>
          </a:p>
        </c:rich>
      </c:tx>
      <c:layout>
        <c:manualLayout>
          <c:xMode val="edge"/>
          <c:yMode val="edge"/>
          <c:x val="0.1670103092783505"/>
          <c:y val="3.2745591939546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45360824742268"/>
          <c:y val="0.34005079607160649"/>
          <c:w val="0.82268041237113398"/>
          <c:h val="0.438287692714515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Лютий!$A$56:$A$66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Лютий!$B$56:$B$66</c:f>
              <c:numCache>
                <c:formatCode>0%</c:formatCode>
                <c:ptCount val="11"/>
                <c:pt idx="0">
                  <c:v>0.97478991596638653</c:v>
                </c:pt>
                <c:pt idx="1">
                  <c:v>0.98713826366559487</c:v>
                </c:pt>
                <c:pt idx="2">
                  <c:v>0.93436293436293438</c:v>
                </c:pt>
                <c:pt idx="3">
                  <c:v>0.97435897435897434</c:v>
                </c:pt>
                <c:pt idx="4">
                  <c:v>0.94301994301994307</c:v>
                </c:pt>
                <c:pt idx="5">
                  <c:v>0.93457943925233644</c:v>
                </c:pt>
                <c:pt idx="6">
                  <c:v>0.92244897959183669</c:v>
                </c:pt>
                <c:pt idx="7">
                  <c:v>0.93409742120343842</c:v>
                </c:pt>
                <c:pt idx="8">
                  <c:v>0.93360995850622408</c:v>
                </c:pt>
                <c:pt idx="9">
                  <c:v>0.9850746268656716</c:v>
                </c:pt>
                <c:pt idx="10">
                  <c:v>0.94829800899165062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Лютий!$A$56:$A$66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Лютий!$C$56:$C$66</c:f>
              <c:numCache>
                <c:formatCode>0%</c:formatCode>
                <c:ptCount val="11"/>
                <c:pt idx="0">
                  <c:v>0.96666666666666667</c:v>
                </c:pt>
                <c:pt idx="1">
                  <c:v>0.96261682242990654</c:v>
                </c:pt>
                <c:pt idx="2">
                  <c:v>0.94423076923076921</c:v>
                </c:pt>
                <c:pt idx="3">
                  <c:v>0.97964376590330793</c:v>
                </c:pt>
                <c:pt idx="4">
                  <c:v>0.92757660167130918</c:v>
                </c:pt>
                <c:pt idx="5">
                  <c:v>0.92727272727272725</c:v>
                </c:pt>
                <c:pt idx="6">
                  <c:v>0.91235059760956172</c:v>
                </c:pt>
                <c:pt idx="7">
                  <c:v>0.92765957446808511</c:v>
                </c:pt>
                <c:pt idx="8">
                  <c:v>0.93305439330543938</c:v>
                </c:pt>
                <c:pt idx="9">
                  <c:v>0.9779411764705882</c:v>
                </c:pt>
                <c:pt idx="10">
                  <c:v>0.94324667089410275</c:v>
                </c:pt>
              </c:numCache>
            </c:numRef>
          </c:val>
        </c:ser>
        <c:axId val="75469568"/>
        <c:axId val="75471104"/>
      </c:barChart>
      <c:catAx>
        <c:axId val="75469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471104"/>
        <c:crosses val="autoZero"/>
        <c:auto val="1"/>
        <c:lblAlgn val="ctr"/>
        <c:lblOffset val="100"/>
        <c:tickLblSkip val="1"/>
        <c:tickMarkSkip val="1"/>
      </c:catAx>
      <c:valAx>
        <c:axId val="75471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46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березні 2015 року</a:t>
            </a:r>
          </a:p>
        </c:rich>
      </c:tx>
      <c:layout>
        <c:manualLayout>
          <c:xMode val="edge"/>
          <c:yMode val="edge"/>
          <c:x val="0.11299465344609702"/>
          <c:y val="3.2338302625323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631898204043755"/>
          <c:w val="0.84934242831631857"/>
          <c:h val="0.5124390557929487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val>
            <c:numRef>
              <c:f>Березень!$S$6:$S$16</c:f>
              <c:numCache>
                <c:formatCode>0%</c:formatCode>
                <c:ptCount val="11"/>
                <c:pt idx="0">
                  <c:v>0.97435897435897434</c:v>
                </c:pt>
                <c:pt idx="1">
                  <c:v>0.98734177215189878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0.94350282485875703</c:v>
                </c:pt>
                <c:pt idx="5">
                  <c:v>0.96226415094339623</c:v>
                </c:pt>
                <c:pt idx="6">
                  <c:v>0.91967871485943775</c:v>
                </c:pt>
                <c:pt idx="7">
                  <c:v>0.93266475644699143</c:v>
                </c:pt>
                <c:pt idx="8">
                  <c:v>0.93305439330543938</c:v>
                </c:pt>
                <c:pt idx="9">
                  <c:v>0.97058823529411764</c:v>
                </c:pt>
                <c:pt idx="10">
                  <c:v>0.9500959692898272</c:v>
                </c:pt>
              </c:numCache>
            </c:numRef>
          </c:val>
        </c:ser>
        <c:dLbls>
          <c:showVal val="1"/>
        </c:dLbls>
        <c:axId val="76903552"/>
        <c:axId val="76905088"/>
      </c:barChart>
      <c:catAx>
        <c:axId val="76903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905088"/>
        <c:crosses val="autoZero"/>
        <c:auto val="1"/>
        <c:lblAlgn val="ctr"/>
        <c:lblOffset val="100"/>
        <c:tickLblSkip val="1"/>
        <c:tickMarkSkip val="1"/>
      </c:catAx>
      <c:valAx>
        <c:axId val="769050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903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Стан охоплення гарячим харчуванням учнів 5-11 класів 
у січні-березні 2015 року</a:t>
            </a:r>
          </a:p>
        </c:rich>
      </c:tx>
      <c:layout>
        <c:manualLayout>
          <c:xMode val="edge"/>
          <c:yMode val="edge"/>
          <c:x val="0.16701046172045395"/>
          <c:y val="3.27455919395465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45360824742268"/>
          <c:y val="0.34005079607160649"/>
          <c:w val="0.82268041237113398"/>
          <c:h val="0.438287692714515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Березень!$A$56:$A$66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Березень!$B$56:$B$66</c:f>
              <c:numCache>
                <c:formatCode>0%</c:formatCode>
                <c:ptCount val="11"/>
                <c:pt idx="0">
                  <c:v>0.97478991596638653</c:v>
                </c:pt>
                <c:pt idx="1">
                  <c:v>0.98713826366559487</c:v>
                </c:pt>
                <c:pt idx="2">
                  <c:v>0.93436293436293438</c:v>
                </c:pt>
                <c:pt idx="3">
                  <c:v>0.97435897435897434</c:v>
                </c:pt>
                <c:pt idx="4">
                  <c:v>0.94301994301994307</c:v>
                </c:pt>
                <c:pt idx="5">
                  <c:v>0.93457943925233644</c:v>
                </c:pt>
                <c:pt idx="6">
                  <c:v>0.92244897959183669</c:v>
                </c:pt>
                <c:pt idx="7">
                  <c:v>0.93409742120343842</c:v>
                </c:pt>
                <c:pt idx="8">
                  <c:v>0.93360995850622408</c:v>
                </c:pt>
                <c:pt idx="9">
                  <c:v>0.9850746268656716</c:v>
                </c:pt>
                <c:pt idx="10">
                  <c:v>0.94829800899165062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Березень!$A$56:$A$66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Березень!$C$56:$C$66</c:f>
              <c:numCache>
                <c:formatCode>0%</c:formatCode>
                <c:ptCount val="11"/>
                <c:pt idx="0">
                  <c:v>0.96666666666666667</c:v>
                </c:pt>
                <c:pt idx="1">
                  <c:v>0.96261682242990654</c:v>
                </c:pt>
                <c:pt idx="2">
                  <c:v>0.94423076923076921</c:v>
                </c:pt>
                <c:pt idx="3">
                  <c:v>0.97964376590330793</c:v>
                </c:pt>
                <c:pt idx="4">
                  <c:v>0.92757660167130918</c:v>
                </c:pt>
                <c:pt idx="5">
                  <c:v>0.92727272727272725</c:v>
                </c:pt>
                <c:pt idx="6">
                  <c:v>0.91235059760956172</c:v>
                </c:pt>
                <c:pt idx="7">
                  <c:v>0.92765957446808511</c:v>
                </c:pt>
                <c:pt idx="8">
                  <c:v>0.93305439330543938</c:v>
                </c:pt>
                <c:pt idx="9">
                  <c:v>0.9779411764705882</c:v>
                </c:pt>
                <c:pt idx="10">
                  <c:v>0.94324667089410275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Березень!$A$56:$A$66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Березень!$D$56:$D$66</c:f>
              <c:numCache>
                <c:formatCode>0%</c:formatCode>
                <c:ptCount val="11"/>
                <c:pt idx="0">
                  <c:v>0.97435897435897434</c:v>
                </c:pt>
                <c:pt idx="1">
                  <c:v>0.98734177215189878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0.94350282485875703</c:v>
                </c:pt>
                <c:pt idx="5">
                  <c:v>0.96226415094339623</c:v>
                </c:pt>
                <c:pt idx="6">
                  <c:v>0.91967871485943775</c:v>
                </c:pt>
                <c:pt idx="7">
                  <c:v>0.93266475644699143</c:v>
                </c:pt>
                <c:pt idx="8">
                  <c:v>0.93305439330543938</c:v>
                </c:pt>
                <c:pt idx="9">
                  <c:v>0.97058823529411764</c:v>
                </c:pt>
                <c:pt idx="10">
                  <c:v>0.9500959692898272</c:v>
                </c:pt>
              </c:numCache>
            </c:numRef>
          </c:val>
        </c:ser>
        <c:axId val="77925760"/>
        <c:axId val="77952128"/>
      </c:barChart>
      <c:catAx>
        <c:axId val="77925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952128"/>
        <c:crosses val="autoZero"/>
        <c:auto val="1"/>
        <c:lblAlgn val="ctr"/>
        <c:lblOffset val="100"/>
        <c:tickLblSkip val="1"/>
        <c:tickMarkSkip val="1"/>
      </c:catAx>
      <c:valAx>
        <c:axId val="7795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925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квітні 2015 року</a:t>
            </a:r>
          </a:p>
        </c:rich>
      </c:tx>
      <c:layout>
        <c:manualLayout>
          <c:xMode val="edge"/>
          <c:yMode val="edge"/>
          <c:x val="0.11299447643671406"/>
          <c:y val="3.2338302625323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631898204043755"/>
          <c:w val="0.84934242831631857"/>
          <c:h val="0.5124390557929487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Квітень!$A$6:$A$16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Квітень!$S$6:$S$16</c:f>
              <c:numCache>
                <c:formatCode>0%</c:formatCode>
                <c:ptCount val="11"/>
                <c:pt idx="0">
                  <c:v>0.97391304347826091</c:v>
                </c:pt>
                <c:pt idx="1">
                  <c:v>0.98083067092651754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0.94915254237288138</c:v>
                </c:pt>
                <c:pt idx="5">
                  <c:v>0.96261682242990654</c:v>
                </c:pt>
                <c:pt idx="6">
                  <c:v>0.91967871485943775</c:v>
                </c:pt>
                <c:pt idx="7">
                  <c:v>0.9368723098995696</c:v>
                </c:pt>
                <c:pt idx="8">
                  <c:v>0.95798319327731096</c:v>
                </c:pt>
                <c:pt idx="9">
                  <c:v>0.97080291970802923</c:v>
                </c:pt>
                <c:pt idx="10">
                  <c:v>0.95289971163088749</c:v>
                </c:pt>
              </c:numCache>
            </c:numRef>
          </c:val>
        </c:ser>
        <c:dLbls>
          <c:showVal val="1"/>
        </c:dLbls>
        <c:axId val="76621312"/>
        <c:axId val="76622848"/>
      </c:barChart>
      <c:catAx>
        <c:axId val="76621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622848"/>
        <c:crosses val="autoZero"/>
        <c:auto val="1"/>
        <c:lblAlgn val="ctr"/>
        <c:lblOffset val="100"/>
        <c:tickLblSkip val="1"/>
        <c:tickMarkSkip val="1"/>
      </c:catAx>
      <c:valAx>
        <c:axId val="766228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621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Стан охоплення гарячим харчуванням учнів 5-11 класів 
у 2015 році</a:t>
            </a:r>
          </a:p>
        </c:rich>
      </c:tx>
      <c:layout>
        <c:manualLayout>
          <c:xMode val="edge"/>
          <c:yMode val="edge"/>
          <c:x val="0.16154124177100812"/>
          <c:y val="3.93980400691119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45360824742268"/>
          <c:y val="0.34005079607160649"/>
          <c:w val="0.82268041237113398"/>
          <c:h val="0.438287692714515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Квітень!$A$56:$A$66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Квітень!$B$56:$B$66</c:f>
              <c:numCache>
                <c:formatCode>0%</c:formatCode>
                <c:ptCount val="11"/>
                <c:pt idx="0">
                  <c:v>0.97478991596638653</c:v>
                </c:pt>
                <c:pt idx="1">
                  <c:v>0.98713826366559487</c:v>
                </c:pt>
                <c:pt idx="2">
                  <c:v>0.93436293436293438</c:v>
                </c:pt>
                <c:pt idx="3">
                  <c:v>0.97435897435897434</c:v>
                </c:pt>
                <c:pt idx="4">
                  <c:v>0.94301994301994307</c:v>
                </c:pt>
                <c:pt idx="5">
                  <c:v>0.93457943925233644</c:v>
                </c:pt>
                <c:pt idx="6">
                  <c:v>0.92244897959183669</c:v>
                </c:pt>
                <c:pt idx="7">
                  <c:v>0.93409742120343842</c:v>
                </c:pt>
                <c:pt idx="8">
                  <c:v>0.93360995850622408</c:v>
                </c:pt>
                <c:pt idx="9">
                  <c:v>0.9850746268656716</c:v>
                </c:pt>
                <c:pt idx="10">
                  <c:v>0.94829800899165062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Квітень!$A$56:$A$66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Квітень!$C$56:$C$66</c:f>
              <c:numCache>
                <c:formatCode>0%</c:formatCode>
                <c:ptCount val="11"/>
                <c:pt idx="0">
                  <c:v>0.96666666666666667</c:v>
                </c:pt>
                <c:pt idx="1">
                  <c:v>0.96261682242990654</c:v>
                </c:pt>
                <c:pt idx="2">
                  <c:v>0.94423076923076921</c:v>
                </c:pt>
                <c:pt idx="3">
                  <c:v>0.97964376590330793</c:v>
                </c:pt>
                <c:pt idx="4">
                  <c:v>0.92757660167130918</c:v>
                </c:pt>
                <c:pt idx="5">
                  <c:v>0.92727272727272725</c:v>
                </c:pt>
                <c:pt idx="6">
                  <c:v>0.91235059760956172</c:v>
                </c:pt>
                <c:pt idx="7">
                  <c:v>0.92765957446808511</c:v>
                </c:pt>
                <c:pt idx="8">
                  <c:v>0.93305439330543938</c:v>
                </c:pt>
                <c:pt idx="9">
                  <c:v>0.9779411764705882</c:v>
                </c:pt>
                <c:pt idx="10">
                  <c:v>0.94324667089410275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Квітень!$A$56:$A$66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Квітень!$D$56:$D$66</c:f>
              <c:numCache>
                <c:formatCode>0%</c:formatCode>
                <c:ptCount val="11"/>
                <c:pt idx="0">
                  <c:v>0.97435897435897434</c:v>
                </c:pt>
                <c:pt idx="1">
                  <c:v>0.98734177215189878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0.94350282485875703</c:v>
                </c:pt>
                <c:pt idx="5">
                  <c:v>0.96226415094339623</c:v>
                </c:pt>
                <c:pt idx="6">
                  <c:v>0.91967871485943775</c:v>
                </c:pt>
                <c:pt idx="7">
                  <c:v>0.93266475644699143</c:v>
                </c:pt>
                <c:pt idx="8">
                  <c:v>0.93305439330543938</c:v>
                </c:pt>
                <c:pt idx="9">
                  <c:v>0.97058823529411764</c:v>
                </c:pt>
                <c:pt idx="10">
                  <c:v>0.9500959692898272</c:v>
                </c:pt>
              </c:numCache>
            </c:numRef>
          </c:val>
        </c:ser>
        <c:ser>
          <c:idx val="3"/>
          <c:order val="3"/>
          <c:cat>
            <c:strRef>
              <c:f>Квітень!$A$56:$A$66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Квітень!$E$56:$E$66</c:f>
              <c:numCache>
                <c:formatCode>0%</c:formatCode>
                <c:ptCount val="11"/>
                <c:pt idx="0">
                  <c:v>0.97391304347826091</c:v>
                </c:pt>
                <c:pt idx="1">
                  <c:v>0.98083067092651754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0.94915254237288138</c:v>
                </c:pt>
                <c:pt idx="5">
                  <c:v>0.96261682242990654</c:v>
                </c:pt>
                <c:pt idx="6">
                  <c:v>0.91967871485943775</c:v>
                </c:pt>
                <c:pt idx="7">
                  <c:v>0.9368723098995696</c:v>
                </c:pt>
                <c:pt idx="8">
                  <c:v>0.95798319327731096</c:v>
                </c:pt>
                <c:pt idx="9">
                  <c:v>0.97080291970802923</c:v>
                </c:pt>
                <c:pt idx="10">
                  <c:v>0.95289971163088749</c:v>
                </c:pt>
              </c:numCache>
            </c:numRef>
          </c:val>
        </c:ser>
        <c:axId val="76706560"/>
        <c:axId val="76708096"/>
      </c:barChart>
      <c:catAx>
        <c:axId val="76706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708096"/>
        <c:crosses val="autoZero"/>
        <c:auto val="1"/>
        <c:lblAlgn val="ctr"/>
        <c:lblOffset val="100"/>
        <c:tickLblSkip val="1"/>
        <c:tickMarkSkip val="1"/>
      </c:catAx>
      <c:valAx>
        <c:axId val="76708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706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Охоплення гарячим харчуванням  учнів 5-11 класів ЗНЗ району  у травні 2015 року</a:t>
            </a:r>
          </a:p>
        </c:rich>
      </c:tx>
      <c:layout>
        <c:manualLayout>
          <c:xMode val="edge"/>
          <c:yMode val="edge"/>
          <c:x val="0.11299444042290212"/>
          <c:y val="3.2338320209973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9401389994905"/>
          <c:y val="0.23631898204043755"/>
          <c:w val="0.84934242831631857"/>
          <c:h val="0.5124390557929487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Травень!$F$56:$F$66</c:f>
              <c:numCache>
                <c:formatCode>0%</c:formatCode>
                <c:ptCount val="11"/>
                <c:pt idx="0">
                  <c:v>0.97368421052631582</c:v>
                </c:pt>
                <c:pt idx="1">
                  <c:v>0.98083067092651754</c:v>
                </c:pt>
                <c:pt idx="2">
                  <c:v>0.94970986460348161</c:v>
                </c:pt>
                <c:pt idx="3">
                  <c:v>0.97201017811704837</c:v>
                </c:pt>
                <c:pt idx="4">
                  <c:v>0.95184135977337114</c:v>
                </c:pt>
                <c:pt idx="5">
                  <c:v>0.96261682242990654</c:v>
                </c:pt>
                <c:pt idx="6">
                  <c:v>0.92712550607287447</c:v>
                </c:pt>
                <c:pt idx="7">
                  <c:v>0.93821839080459768</c:v>
                </c:pt>
                <c:pt idx="8">
                  <c:v>0.95798319327731096</c:v>
                </c:pt>
                <c:pt idx="9">
                  <c:v>0.94927536231884058</c:v>
                </c:pt>
                <c:pt idx="10">
                  <c:v>0.95346598202824129</c:v>
                </c:pt>
              </c:numCache>
            </c:numRef>
          </c:val>
        </c:ser>
        <c:dLbls>
          <c:showVal val="1"/>
        </c:dLbls>
        <c:axId val="78536704"/>
        <c:axId val="78538240"/>
      </c:barChart>
      <c:catAx>
        <c:axId val="78536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38240"/>
        <c:crosses val="autoZero"/>
        <c:auto val="1"/>
        <c:lblAlgn val="ctr"/>
        <c:lblOffset val="100"/>
        <c:tickLblSkip val="1"/>
        <c:tickMarkSkip val="1"/>
      </c:catAx>
      <c:valAx>
        <c:axId val="785382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36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Стан охоплення гарячим харчуванням учнів 5-11 класів 
у січні-травні 2015 року</a:t>
            </a:r>
          </a:p>
        </c:rich>
      </c:tx>
      <c:layout>
        <c:manualLayout>
          <c:xMode val="edge"/>
          <c:yMode val="edge"/>
          <c:x val="0.16701055225239703"/>
          <c:y val="3.27455134098085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45360824742268"/>
          <c:y val="0.34005079607160649"/>
          <c:w val="0.82268041237113398"/>
          <c:h val="0.4382876927145150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Травень!$B$56:$B$66</c:f>
              <c:numCache>
                <c:formatCode>0%</c:formatCode>
                <c:ptCount val="11"/>
                <c:pt idx="0">
                  <c:v>0.97478991596638653</c:v>
                </c:pt>
                <c:pt idx="1">
                  <c:v>0.98713826366559487</c:v>
                </c:pt>
                <c:pt idx="2">
                  <c:v>0.93436293436293438</c:v>
                </c:pt>
                <c:pt idx="3">
                  <c:v>0.97435897435897434</c:v>
                </c:pt>
                <c:pt idx="4">
                  <c:v>0.94301994301994307</c:v>
                </c:pt>
                <c:pt idx="5">
                  <c:v>0.93457943925233644</c:v>
                </c:pt>
                <c:pt idx="6">
                  <c:v>0.92244897959183669</c:v>
                </c:pt>
                <c:pt idx="7">
                  <c:v>0.93409742120343842</c:v>
                </c:pt>
                <c:pt idx="8">
                  <c:v>0.93360995850622408</c:v>
                </c:pt>
                <c:pt idx="9">
                  <c:v>0.9850746268656716</c:v>
                </c:pt>
                <c:pt idx="10">
                  <c:v>0.94829800899165062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Травень!$C$56:$C$66</c:f>
              <c:numCache>
                <c:formatCode>0%</c:formatCode>
                <c:ptCount val="11"/>
                <c:pt idx="0">
                  <c:v>0.96666666666666667</c:v>
                </c:pt>
                <c:pt idx="1">
                  <c:v>0.96261682242990654</c:v>
                </c:pt>
                <c:pt idx="2">
                  <c:v>0.94423076923076921</c:v>
                </c:pt>
                <c:pt idx="3">
                  <c:v>0.97964376590330793</c:v>
                </c:pt>
                <c:pt idx="4">
                  <c:v>0.92757660167130918</c:v>
                </c:pt>
                <c:pt idx="5">
                  <c:v>0.92727272727272725</c:v>
                </c:pt>
                <c:pt idx="6">
                  <c:v>0.91235059760956172</c:v>
                </c:pt>
                <c:pt idx="7">
                  <c:v>0.92765957446808511</c:v>
                </c:pt>
                <c:pt idx="8">
                  <c:v>0.93305439330543938</c:v>
                </c:pt>
                <c:pt idx="9">
                  <c:v>0.9779411764705882</c:v>
                </c:pt>
                <c:pt idx="10">
                  <c:v>0.94324667089410275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Травень!$D$56:$D$66</c:f>
              <c:numCache>
                <c:formatCode>0%</c:formatCode>
                <c:ptCount val="11"/>
                <c:pt idx="0">
                  <c:v>0.97368421052631582</c:v>
                </c:pt>
                <c:pt idx="1">
                  <c:v>0.98083067092651754</c:v>
                </c:pt>
                <c:pt idx="2">
                  <c:v>0.94970986460348161</c:v>
                </c:pt>
                <c:pt idx="3">
                  <c:v>0.97201017811704837</c:v>
                </c:pt>
                <c:pt idx="4">
                  <c:v>0.95184135977337114</c:v>
                </c:pt>
                <c:pt idx="5">
                  <c:v>0.96261682242990654</c:v>
                </c:pt>
                <c:pt idx="6">
                  <c:v>0.92712550607287447</c:v>
                </c:pt>
                <c:pt idx="7">
                  <c:v>0.93821839080459768</c:v>
                </c:pt>
                <c:pt idx="8">
                  <c:v>0.95798319327731096</c:v>
                </c:pt>
                <c:pt idx="9">
                  <c:v>0.94927536231884058</c:v>
                </c:pt>
                <c:pt idx="10">
                  <c:v>0.95346598202824129</c:v>
                </c:pt>
              </c:numCache>
            </c:numRef>
          </c:val>
        </c:ser>
        <c:ser>
          <c:idx val="3"/>
          <c:order val="3"/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Травень!$E$56:$E$66</c:f>
              <c:numCache>
                <c:formatCode>0%</c:formatCode>
                <c:ptCount val="11"/>
                <c:pt idx="0">
                  <c:v>0.97391304347826091</c:v>
                </c:pt>
                <c:pt idx="1">
                  <c:v>0.98083067092651754</c:v>
                </c:pt>
                <c:pt idx="2">
                  <c:v>0.94787644787644787</c:v>
                </c:pt>
                <c:pt idx="3">
                  <c:v>0.97201017811704837</c:v>
                </c:pt>
                <c:pt idx="4">
                  <c:v>0.94915254237288138</c:v>
                </c:pt>
                <c:pt idx="5">
                  <c:v>0.96261682242990654</c:v>
                </c:pt>
                <c:pt idx="6">
                  <c:v>0.91967871485943775</c:v>
                </c:pt>
                <c:pt idx="7">
                  <c:v>0.9368723098995696</c:v>
                </c:pt>
                <c:pt idx="8">
                  <c:v>0.95798319327731096</c:v>
                </c:pt>
                <c:pt idx="9">
                  <c:v>0.97080291970802923</c:v>
                </c:pt>
                <c:pt idx="10">
                  <c:v>0.95289971163088749</c:v>
                </c:pt>
              </c:numCache>
            </c:numRef>
          </c:val>
        </c:ser>
        <c:ser>
          <c:idx val="4"/>
          <c:order val="4"/>
          <c:cat>
            <c:strRef>
              <c:f>Травень!$A$56:$A$66</c:f>
              <c:str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34</c:v>
                </c:pt>
                <c:pt idx="4">
                  <c:v>35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120</c:v>
                </c:pt>
                <c:pt idx="10">
                  <c:v>по району</c:v>
                </c:pt>
              </c:strCache>
            </c:strRef>
          </c:cat>
          <c:val>
            <c:numRef>
              <c:f>Травень!$F$56:$F$66</c:f>
              <c:numCache>
                <c:formatCode>0%</c:formatCode>
                <c:ptCount val="11"/>
                <c:pt idx="0">
                  <c:v>0.97368421052631582</c:v>
                </c:pt>
                <c:pt idx="1">
                  <c:v>0.98083067092651754</c:v>
                </c:pt>
                <c:pt idx="2">
                  <c:v>0.94970986460348161</c:v>
                </c:pt>
                <c:pt idx="3">
                  <c:v>0.97201017811704837</c:v>
                </c:pt>
                <c:pt idx="4">
                  <c:v>0.95184135977337114</c:v>
                </c:pt>
                <c:pt idx="5">
                  <c:v>0.96261682242990654</c:v>
                </c:pt>
                <c:pt idx="6">
                  <c:v>0.92712550607287447</c:v>
                </c:pt>
                <c:pt idx="7">
                  <c:v>0.93821839080459768</c:v>
                </c:pt>
                <c:pt idx="8">
                  <c:v>0.95798319327731096</c:v>
                </c:pt>
                <c:pt idx="9">
                  <c:v>0.94927536231884058</c:v>
                </c:pt>
                <c:pt idx="10">
                  <c:v>0.95346598202824129</c:v>
                </c:pt>
              </c:numCache>
            </c:numRef>
          </c:val>
        </c:ser>
        <c:axId val="78598144"/>
        <c:axId val="78599680"/>
      </c:barChart>
      <c:catAx>
        <c:axId val="78598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99680"/>
        <c:crosses val="autoZero"/>
        <c:auto val="1"/>
        <c:lblAlgn val="ctr"/>
        <c:lblOffset val="100"/>
        <c:tickLblSkip val="1"/>
        <c:tickMarkSkip val="1"/>
      </c:catAx>
      <c:valAx>
        <c:axId val="7859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98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25</xdr:row>
      <xdr:rowOff>66675</xdr:rowOff>
    </xdr:from>
    <xdr:to>
      <xdr:col>14</xdr:col>
      <xdr:colOff>28575</xdr:colOff>
      <xdr:row>49</xdr:row>
      <xdr:rowOff>19050</xdr:rowOff>
    </xdr:to>
    <xdr:graphicFrame macro="">
      <xdr:nvGraphicFramePr>
        <xdr:cNvPr id="1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17</xdr:row>
      <xdr:rowOff>0</xdr:rowOff>
    </xdr:from>
    <xdr:to>
      <xdr:col>10</xdr:col>
      <xdr:colOff>276225</xdr:colOff>
      <xdr:row>41</xdr:row>
      <xdr:rowOff>9525</xdr:rowOff>
    </xdr:to>
    <xdr:graphicFrame macro="">
      <xdr:nvGraphicFramePr>
        <xdr:cNvPr id="10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438150</xdr:colOff>
      <xdr:row>17</xdr:row>
      <xdr:rowOff>0</xdr:rowOff>
    </xdr:from>
    <xdr:to>
      <xdr:col>20</xdr:col>
      <xdr:colOff>228600</xdr:colOff>
      <xdr:row>41</xdr:row>
      <xdr:rowOff>9525</xdr:rowOff>
    </xdr:to>
    <xdr:graphicFrame macro="">
      <xdr:nvGraphicFramePr>
        <xdr:cNvPr id="10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142875</xdr:rowOff>
    </xdr:from>
    <xdr:to>
      <xdr:col>13</xdr:col>
      <xdr:colOff>142875</xdr:colOff>
      <xdr:row>46</xdr:row>
      <xdr:rowOff>85725</xdr:rowOff>
    </xdr:to>
    <xdr:graphicFrame macro="">
      <xdr:nvGraphicFramePr>
        <xdr:cNvPr id="24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200025</xdr:colOff>
      <xdr:row>23</xdr:row>
      <xdr:rowOff>9525</xdr:rowOff>
    </xdr:from>
    <xdr:to>
      <xdr:col>25</xdr:col>
      <xdr:colOff>352425</xdr:colOff>
      <xdr:row>46</xdr:row>
      <xdr:rowOff>66675</xdr:rowOff>
    </xdr:to>
    <xdr:graphicFrame macro="">
      <xdr:nvGraphicFramePr>
        <xdr:cNvPr id="24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23</xdr:row>
      <xdr:rowOff>85725</xdr:rowOff>
    </xdr:from>
    <xdr:to>
      <xdr:col>16</xdr:col>
      <xdr:colOff>390525</xdr:colOff>
      <xdr:row>47</xdr:row>
      <xdr:rowOff>38100</xdr:rowOff>
    </xdr:to>
    <xdr:graphicFrame macro="">
      <xdr:nvGraphicFramePr>
        <xdr:cNvPr id="3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266700</xdr:colOff>
      <xdr:row>24</xdr:row>
      <xdr:rowOff>19050</xdr:rowOff>
    </xdr:from>
    <xdr:to>
      <xdr:col>34</xdr:col>
      <xdr:colOff>123825</xdr:colOff>
      <xdr:row>47</xdr:row>
      <xdr:rowOff>76200</xdr:rowOff>
    </xdr:to>
    <xdr:graphicFrame macro="">
      <xdr:nvGraphicFramePr>
        <xdr:cNvPr id="35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25</xdr:row>
      <xdr:rowOff>19050</xdr:rowOff>
    </xdr:from>
    <xdr:to>
      <xdr:col>15</xdr:col>
      <xdr:colOff>514350</xdr:colOff>
      <xdr:row>48</xdr:row>
      <xdr:rowOff>133350</xdr:rowOff>
    </xdr:to>
    <xdr:graphicFrame macro="">
      <xdr:nvGraphicFramePr>
        <xdr:cNvPr id="45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57150</xdr:colOff>
      <xdr:row>25</xdr:row>
      <xdr:rowOff>0</xdr:rowOff>
    </xdr:from>
    <xdr:to>
      <xdr:col>35</xdr:col>
      <xdr:colOff>123825</xdr:colOff>
      <xdr:row>48</xdr:row>
      <xdr:rowOff>66675</xdr:rowOff>
    </xdr:to>
    <xdr:graphicFrame macro="">
      <xdr:nvGraphicFramePr>
        <xdr:cNvPr id="45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25</xdr:row>
      <xdr:rowOff>104775</xdr:rowOff>
    </xdr:from>
    <xdr:to>
      <xdr:col>22</xdr:col>
      <xdr:colOff>180975</xdr:colOff>
      <xdr:row>49</xdr:row>
      <xdr:rowOff>28575</xdr:rowOff>
    </xdr:to>
    <xdr:graphicFrame macro="">
      <xdr:nvGraphicFramePr>
        <xdr:cNvPr id="55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180975</xdr:colOff>
      <xdr:row>26</xdr:row>
      <xdr:rowOff>123825</xdr:rowOff>
    </xdr:from>
    <xdr:to>
      <xdr:col>36</xdr:col>
      <xdr:colOff>438150</xdr:colOff>
      <xdr:row>49</xdr:row>
      <xdr:rowOff>152400</xdr:rowOff>
    </xdr:to>
    <xdr:graphicFrame macro="">
      <xdr:nvGraphicFramePr>
        <xdr:cNvPr id="55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27</xdr:row>
      <xdr:rowOff>104775</xdr:rowOff>
    </xdr:from>
    <xdr:to>
      <xdr:col>19</xdr:col>
      <xdr:colOff>304800</xdr:colOff>
      <xdr:row>51</xdr:row>
      <xdr:rowOff>57150</xdr:rowOff>
    </xdr:to>
    <xdr:graphicFrame macro="">
      <xdr:nvGraphicFramePr>
        <xdr:cNvPr id="66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352425</xdr:colOff>
      <xdr:row>27</xdr:row>
      <xdr:rowOff>95250</xdr:rowOff>
    </xdr:from>
    <xdr:to>
      <xdr:col>35</xdr:col>
      <xdr:colOff>57150</xdr:colOff>
      <xdr:row>48</xdr:row>
      <xdr:rowOff>19050</xdr:rowOff>
    </xdr:to>
    <xdr:graphicFrame macro="">
      <xdr:nvGraphicFramePr>
        <xdr:cNvPr id="66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23</xdr:row>
      <xdr:rowOff>161925</xdr:rowOff>
    </xdr:from>
    <xdr:to>
      <xdr:col>18</xdr:col>
      <xdr:colOff>9525</xdr:colOff>
      <xdr:row>47</xdr:row>
      <xdr:rowOff>104775</xdr:rowOff>
    </xdr:to>
    <xdr:graphicFrame macro="">
      <xdr:nvGraphicFramePr>
        <xdr:cNvPr id="75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238125</xdr:colOff>
      <xdr:row>24</xdr:row>
      <xdr:rowOff>38100</xdr:rowOff>
    </xdr:from>
    <xdr:to>
      <xdr:col>31</xdr:col>
      <xdr:colOff>276225</xdr:colOff>
      <xdr:row>47</xdr:row>
      <xdr:rowOff>85725</xdr:rowOff>
    </xdr:to>
    <xdr:graphicFrame macro="">
      <xdr:nvGraphicFramePr>
        <xdr:cNvPr id="76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19</xdr:row>
      <xdr:rowOff>28575</xdr:rowOff>
    </xdr:from>
    <xdr:to>
      <xdr:col>16</xdr:col>
      <xdr:colOff>104775</xdr:colOff>
      <xdr:row>42</xdr:row>
      <xdr:rowOff>133350</xdr:rowOff>
    </xdr:to>
    <xdr:graphicFrame macro="">
      <xdr:nvGraphicFramePr>
        <xdr:cNvPr id="84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333375</xdr:colOff>
      <xdr:row>19</xdr:row>
      <xdr:rowOff>38100</xdr:rowOff>
    </xdr:from>
    <xdr:to>
      <xdr:col>29</xdr:col>
      <xdr:colOff>333375</xdr:colOff>
      <xdr:row>42</xdr:row>
      <xdr:rowOff>95250</xdr:rowOff>
    </xdr:to>
    <xdr:graphicFrame macro="">
      <xdr:nvGraphicFramePr>
        <xdr:cNvPr id="84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17</xdr:row>
      <xdr:rowOff>161925</xdr:rowOff>
    </xdr:from>
    <xdr:to>
      <xdr:col>20</xdr:col>
      <xdr:colOff>95250</xdr:colOff>
      <xdr:row>41</xdr:row>
      <xdr:rowOff>114300</xdr:rowOff>
    </xdr:to>
    <xdr:graphicFrame macro="">
      <xdr:nvGraphicFramePr>
        <xdr:cNvPr id="96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19050</xdr:colOff>
      <xdr:row>18</xdr:row>
      <xdr:rowOff>38100</xdr:rowOff>
    </xdr:from>
    <xdr:to>
      <xdr:col>36</xdr:col>
      <xdr:colOff>28575</xdr:colOff>
      <xdr:row>41</xdr:row>
      <xdr:rowOff>95250</xdr:rowOff>
    </xdr:to>
    <xdr:graphicFrame macro="">
      <xdr:nvGraphicFramePr>
        <xdr:cNvPr id="96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1"/>
  <sheetViews>
    <sheetView topLeftCell="A13" zoomScale="80" zoomScaleNormal="80" workbookViewId="0">
      <selection activeCell="T31" sqref="T31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6.2851562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6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6.85546875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s="9" customFormat="1" ht="40.5" customHeight="1">
      <c r="D2" s="37" t="s">
        <v>39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35" s="5" customFormat="1" ht="151.5" customHeight="1">
      <c r="A3" s="38" t="s">
        <v>0</v>
      </c>
      <c r="B3" s="41" t="s">
        <v>41</v>
      </c>
      <c r="C3" s="35"/>
      <c r="D3" s="31"/>
      <c r="E3" s="30" t="s">
        <v>1</v>
      </c>
      <c r="F3" s="35"/>
      <c r="G3" s="31"/>
      <c r="H3" s="30" t="s">
        <v>2</v>
      </c>
      <c r="I3" s="35"/>
      <c r="J3" s="31"/>
      <c r="K3" s="30" t="s">
        <v>3</v>
      </c>
      <c r="L3" s="35"/>
      <c r="M3" s="31"/>
      <c r="N3" s="28" t="s">
        <v>4</v>
      </c>
      <c r="O3" s="36"/>
      <c r="P3" s="29"/>
      <c r="Q3" s="30" t="s">
        <v>5</v>
      </c>
      <c r="R3" s="35"/>
      <c r="S3" s="31"/>
      <c r="T3" s="30" t="s">
        <v>6</v>
      </c>
      <c r="U3" s="35"/>
      <c r="V3" s="31"/>
      <c r="W3" s="28" t="s">
        <v>7</v>
      </c>
      <c r="X3" s="36"/>
      <c r="Y3" s="29"/>
      <c r="Z3" s="30" t="s">
        <v>8</v>
      </c>
      <c r="AA3" s="35"/>
      <c r="AB3" s="31"/>
      <c r="AC3" s="28" t="s">
        <v>9</v>
      </c>
      <c r="AD3" s="36"/>
      <c r="AE3" s="29"/>
      <c r="AF3" s="30" t="s">
        <v>10</v>
      </c>
      <c r="AG3" s="35"/>
      <c r="AH3" s="31"/>
      <c r="AI3" s="32" t="s">
        <v>11</v>
      </c>
    </row>
    <row r="4" spans="1:35" s="5" customFormat="1" ht="27" customHeight="1">
      <c r="A4" s="39"/>
      <c r="B4" s="24" t="s">
        <v>16</v>
      </c>
      <c r="C4" s="30" t="s">
        <v>12</v>
      </c>
      <c r="D4" s="31"/>
      <c r="E4" s="24" t="s">
        <v>16</v>
      </c>
      <c r="F4" s="30" t="s">
        <v>12</v>
      </c>
      <c r="G4" s="31"/>
      <c r="H4" s="24" t="s">
        <v>16</v>
      </c>
      <c r="I4" s="30" t="s">
        <v>12</v>
      </c>
      <c r="J4" s="31"/>
      <c r="K4" s="24" t="s">
        <v>16</v>
      </c>
      <c r="L4" s="30" t="s">
        <v>12</v>
      </c>
      <c r="M4" s="31"/>
      <c r="N4" s="26" t="s">
        <v>16</v>
      </c>
      <c r="O4" s="28" t="s">
        <v>12</v>
      </c>
      <c r="P4" s="29"/>
      <c r="Q4" s="24" t="s">
        <v>16</v>
      </c>
      <c r="R4" s="30" t="s">
        <v>12</v>
      </c>
      <c r="S4" s="31"/>
      <c r="T4" s="24" t="s">
        <v>16</v>
      </c>
      <c r="U4" s="30" t="s">
        <v>12</v>
      </c>
      <c r="V4" s="31"/>
      <c r="W4" s="26" t="s">
        <v>16</v>
      </c>
      <c r="X4" s="28" t="s">
        <v>12</v>
      </c>
      <c r="Y4" s="29"/>
      <c r="Z4" s="24" t="s">
        <v>16</v>
      </c>
      <c r="AA4" s="30" t="s">
        <v>12</v>
      </c>
      <c r="AB4" s="31"/>
      <c r="AC4" s="26" t="s">
        <v>13</v>
      </c>
      <c r="AD4" s="26" t="s">
        <v>14</v>
      </c>
      <c r="AE4" s="26" t="s">
        <v>15</v>
      </c>
      <c r="AF4" s="24" t="s">
        <v>16</v>
      </c>
      <c r="AG4" s="30" t="s">
        <v>12</v>
      </c>
      <c r="AH4" s="31"/>
      <c r="AI4" s="33"/>
    </row>
    <row r="5" spans="1:35" s="5" customFormat="1" ht="78.75" customHeight="1">
      <c r="A5" s="40"/>
      <c r="B5" s="25"/>
      <c r="C5" s="6" t="s">
        <v>17</v>
      </c>
      <c r="D5" s="6" t="s">
        <v>18</v>
      </c>
      <c r="E5" s="25"/>
      <c r="F5" s="6" t="s">
        <v>17</v>
      </c>
      <c r="G5" s="6" t="s">
        <v>18</v>
      </c>
      <c r="H5" s="25"/>
      <c r="I5" s="6" t="s">
        <v>17</v>
      </c>
      <c r="J5" s="6" t="s">
        <v>18</v>
      </c>
      <c r="K5" s="25"/>
      <c r="L5" s="6" t="s">
        <v>17</v>
      </c>
      <c r="M5" s="6" t="s">
        <v>18</v>
      </c>
      <c r="N5" s="27"/>
      <c r="O5" s="7" t="s">
        <v>17</v>
      </c>
      <c r="P5" s="7" t="s">
        <v>18</v>
      </c>
      <c r="Q5" s="25"/>
      <c r="R5" s="6" t="s">
        <v>17</v>
      </c>
      <c r="S5" s="6" t="s">
        <v>18</v>
      </c>
      <c r="T5" s="25"/>
      <c r="U5" s="6" t="s">
        <v>17</v>
      </c>
      <c r="V5" s="6" t="s">
        <v>18</v>
      </c>
      <c r="W5" s="27"/>
      <c r="X5" s="7" t="s">
        <v>17</v>
      </c>
      <c r="Y5" s="7" t="s">
        <v>18</v>
      </c>
      <c r="Z5" s="25"/>
      <c r="AA5" s="6" t="s">
        <v>17</v>
      </c>
      <c r="AB5" s="6" t="s">
        <v>18</v>
      </c>
      <c r="AC5" s="27"/>
      <c r="AD5" s="27"/>
      <c r="AE5" s="27"/>
      <c r="AF5" s="25"/>
      <c r="AG5" s="8" t="s">
        <v>19</v>
      </c>
      <c r="AH5" s="8" t="s">
        <v>20</v>
      </c>
      <c r="AI5" s="34"/>
    </row>
    <row r="6" spans="1:35" ht="15.75">
      <c r="A6" s="2">
        <v>7</v>
      </c>
      <c r="B6" s="3">
        <f>C6+D6</f>
        <v>225</v>
      </c>
      <c r="C6" s="1">
        <v>106</v>
      </c>
      <c r="D6" s="1">
        <v>119</v>
      </c>
      <c r="E6" s="3">
        <f>F6+G6</f>
        <v>223</v>
      </c>
      <c r="F6" s="3">
        <f>C6-AG6-AI6</f>
        <v>104</v>
      </c>
      <c r="G6" s="3">
        <f>D6-AH6</f>
        <v>119</v>
      </c>
      <c r="H6" s="3">
        <f>I6+J6</f>
        <v>223</v>
      </c>
      <c r="I6" s="1">
        <v>104</v>
      </c>
      <c r="J6" s="1">
        <v>119</v>
      </c>
      <c r="K6" s="4">
        <f>H6/E6</f>
        <v>1</v>
      </c>
      <c r="L6" s="4">
        <f>I6/F6</f>
        <v>1</v>
      </c>
      <c r="M6" s="4">
        <f>J6/G6</f>
        <v>1</v>
      </c>
      <c r="N6" s="3">
        <f>O6+P6</f>
        <v>220</v>
      </c>
      <c r="O6" s="1">
        <v>104</v>
      </c>
      <c r="P6" s="1">
        <v>116</v>
      </c>
      <c r="Q6" s="4">
        <f>N6/E6</f>
        <v>0.98654708520179368</v>
      </c>
      <c r="R6" s="4">
        <f>O6/F6</f>
        <v>1</v>
      </c>
      <c r="S6" s="4">
        <f>P6/G6</f>
        <v>0.97478991596638653</v>
      </c>
      <c r="T6" s="3">
        <f>U6+V6</f>
        <v>5</v>
      </c>
      <c r="U6" s="1">
        <v>3</v>
      </c>
      <c r="V6" s="1">
        <v>2</v>
      </c>
      <c r="W6" s="3">
        <f>X6+Y6</f>
        <v>221</v>
      </c>
      <c r="X6" s="1">
        <v>102</v>
      </c>
      <c r="Y6" s="1">
        <v>119</v>
      </c>
      <c r="Z6" s="4">
        <f>W6/E6</f>
        <v>0.99103139013452912</v>
      </c>
      <c r="AA6" s="4">
        <f>X6/F6</f>
        <v>0.98076923076923073</v>
      </c>
      <c r="AB6" s="4">
        <f>Y6/G6</f>
        <v>1</v>
      </c>
      <c r="AC6" s="1">
        <v>30</v>
      </c>
      <c r="AD6" s="1">
        <v>30</v>
      </c>
      <c r="AE6" s="4">
        <f>AD6/AC6</f>
        <v>1</v>
      </c>
      <c r="AF6" s="3">
        <f>AG6+AH6</f>
        <v>2</v>
      </c>
      <c r="AG6" s="1">
        <v>2</v>
      </c>
      <c r="AH6" s="1">
        <v>0</v>
      </c>
      <c r="AI6" s="1">
        <v>0</v>
      </c>
    </row>
    <row r="7" spans="1:35" ht="15.75">
      <c r="A7" s="2">
        <v>10</v>
      </c>
      <c r="B7" s="3">
        <f t="shared" ref="B7:B16" si="0">C7+D7</f>
        <v>526</v>
      </c>
      <c r="C7" s="1">
        <v>212</v>
      </c>
      <c r="D7" s="1">
        <v>314</v>
      </c>
      <c r="E7" s="3">
        <f t="shared" ref="E7:E16" si="1">F7+G7</f>
        <v>522</v>
      </c>
      <c r="F7" s="3">
        <f t="shared" ref="F7:F16" si="2">C7-AG7-AI7</f>
        <v>211</v>
      </c>
      <c r="G7" s="3">
        <f t="shared" ref="G7:G16" si="3">D7-AH7</f>
        <v>311</v>
      </c>
      <c r="H7" s="3">
        <f t="shared" ref="H7:H16" si="4">I7+J7</f>
        <v>518</v>
      </c>
      <c r="I7" s="1">
        <v>211</v>
      </c>
      <c r="J7" s="1">
        <v>307</v>
      </c>
      <c r="K7" s="4">
        <f t="shared" ref="K7:K16" si="5">H7/E7</f>
        <v>0.9923371647509579</v>
      </c>
      <c r="L7" s="4">
        <f t="shared" ref="L7:L16" si="6">I7/F7</f>
        <v>1</v>
      </c>
      <c r="M7" s="4">
        <f t="shared" ref="M7:M16" si="7">J7/G7</f>
        <v>0.98713826366559487</v>
      </c>
      <c r="N7" s="3">
        <f t="shared" ref="N7:N16" si="8">O7+P7</f>
        <v>518</v>
      </c>
      <c r="O7" s="1">
        <v>211</v>
      </c>
      <c r="P7" s="1">
        <v>307</v>
      </c>
      <c r="Q7" s="4">
        <f t="shared" ref="Q7:Q16" si="9">N7/E7</f>
        <v>0.9923371647509579</v>
      </c>
      <c r="R7" s="4">
        <f t="shared" ref="R7:R16" si="10">O7/F7</f>
        <v>1</v>
      </c>
      <c r="S7" s="4">
        <f t="shared" ref="S7:S16" si="11">P7/G7</f>
        <v>0.98713826366559487</v>
      </c>
      <c r="T7" s="3">
        <f t="shared" ref="T7:T16" si="12">U7+V7</f>
        <v>7</v>
      </c>
      <c r="U7" s="1">
        <v>0</v>
      </c>
      <c r="V7" s="1">
        <v>7</v>
      </c>
      <c r="W7" s="3">
        <f t="shared" ref="W7:W16" si="13">X7+Y7</f>
        <v>518</v>
      </c>
      <c r="X7" s="1">
        <v>211</v>
      </c>
      <c r="Y7" s="1">
        <v>307</v>
      </c>
      <c r="Z7" s="4">
        <f t="shared" ref="Z7:Z16" si="14">W7/E7</f>
        <v>0.9923371647509579</v>
      </c>
      <c r="AA7" s="4">
        <f t="shared" ref="AA7:AA16" si="15">X7/F7</f>
        <v>1</v>
      </c>
      <c r="AB7" s="4">
        <f t="shared" ref="AB7:AB16" si="16">Y7/G7</f>
        <v>0.98713826366559487</v>
      </c>
      <c r="AC7" s="1">
        <v>30</v>
      </c>
      <c r="AD7" s="1">
        <v>30</v>
      </c>
      <c r="AE7" s="4">
        <f t="shared" ref="AE7:AE16" si="17">AD7/AC7</f>
        <v>1</v>
      </c>
      <c r="AF7" s="3">
        <f t="shared" ref="AF7:AF16" si="18">AG7+AH7</f>
        <v>4</v>
      </c>
      <c r="AG7" s="1">
        <v>1</v>
      </c>
      <c r="AH7" s="1">
        <v>3</v>
      </c>
      <c r="AI7" s="1">
        <v>0</v>
      </c>
    </row>
    <row r="8" spans="1:35" ht="15.75">
      <c r="A8" s="2">
        <v>12</v>
      </c>
      <c r="B8" s="3">
        <f t="shared" si="0"/>
        <v>883</v>
      </c>
      <c r="C8" s="1">
        <v>364</v>
      </c>
      <c r="D8" s="1">
        <v>519</v>
      </c>
      <c r="E8" s="3">
        <f>F8+G8</f>
        <v>880</v>
      </c>
      <c r="F8" s="3">
        <f t="shared" si="2"/>
        <v>362</v>
      </c>
      <c r="G8" s="3">
        <f t="shared" si="3"/>
        <v>518</v>
      </c>
      <c r="H8" s="3">
        <f t="shared" si="4"/>
        <v>876</v>
      </c>
      <c r="I8" s="1">
        <v>362</v>
      </c>
      <c r="J8" s="1">
        <v>514</v>
      </c>
      <c r="K8" s="4">
        <f t="shared" si="5"/>
        <v>0.99545454545454548</v>
      </c>
      <c r="L8" s="4">
        <f t="shared" si="6"/>
        <v>1</v>
      </c>
      <c r="M8" s="4">
        <f t="shared" si="7"/>
        <v>0.99227799227799229</v>
      </c>
      <c r="N8" s="3">
        <f t="shared" si="8"/>
        <v>846</v>
      </c>
      <c r="O8" s="1">
        <v>362</v>
      </c>
      <c r="P8" s="1">
        <v>484</v>
      </c>
      <c r="Q8" s="4">
        <f t="shared" si="9"/>
        <v>0.96136363636363631</v>
      </c>
      <c r="R8" s="4">
        <f t="shared" si="10"/>
        <v>1</v>
      </c>
      <c r="S8" s="4">
        <f t="shared" si="11"/>
        <v>0.93436293436293438</v>
      </c>
      <c r="T8" s="3">
        <f t="shared" si="12"/>
        <v>11</v>
      </c>
      <c r="U8" s="1">
        <v>1</v>
      </c>
      <c r="V8" s="1">
        <v>10</v>
      </c>
      <c r="W8" s="3">
        <f t="shared" si="13"/>
        <v>827</v>
      </c>
      <c r="X8" s="1">
        <v>331</v>
      </c>
      <c r="Y8" s="1">
        <v>496</v>
      </c>
      <c r="Z8" s="4">
        <f t="shared" si="14"/>
        <v>0.93977272727272732</v>
      </c>
      <c r="AA8" s="4">
        <f t="shared" si="15"/>
        <v>0.91436464088397795</v>
      </c>
      <c r="AB8" s="4">
        <f t="shared" si="16"/>
        <v>0.9575289575289575</v>
      </c>
      <c r="AC8" s="1">
        <v>60</v>
      </c>
      <c r="AD8" s="1">
        <v>60</v>
      </c>
      <c r="AE8" s="4">
        <f t="shared" si="17"/>
        <v>1</v>
      </c>
      <c r="AF8" s="3">
        <f t="shared" si="18"/>
        <v>3</v>
      </c>
      <c r="AG8" s="1">
        <v>2</v>
      </c>
      <c r="AH8" s="1">
        <v>1</v>
      </c>
      <c r="AI8" s="1">
        <v>0</v>
      </c>
    </row>
    <row r="9" spans="1:35" ht="15.75">
      <c r="A9" s="2">
        <v>34</v>
      </c>
      <c r="B9" s="3">
        <f t="shared" si="0"/>
        <v>740</v>
      </c>
      <c r="C9" s="1">
        <v>350</v>
      </c>
      <c r="D9" s="1">
        <v>390</v>
      </c>
      <c r="E9" s="3">
        <f t="shared" si="1"/>
        <v>740</v>
      </c>
      <c r="F9" s="3">
        <f t="shared" si="2"/>
        <v>350</v>
      </c>
      <c r="G9" s="3">
        <f t="shared" si="3"/>
        <v>390</v>
      </c>
      <c r="H9" s="3">
        <f t="shared" si="4"/>
        <v>735</v>
      </c>
      <c r="I9" s="1">
        <v>350</v>
      </c>
      <c r="J9" s="1">
        <v>385</v>
      </c>
      <c r="K9" s="4">
        <f t="shared" si="5"/>
        <v>0.9932432432432432</v>
      </c>
      <c r="L9" s="4">
        <f t="shared" si="6"/>
        <v>1</v>
      </c>
      <c r="M9" s="4">
        <f t="shared" si="7"/>
        <v>0.98717948717948723</v>
      </c>
      <c r="N9" s="3">
        <f t="shared" si="8"/>
        <v>730</v>
      </c>
      <c r="O9" s="1">
        <v>350</v>
      </c>
      <c r="P9" s="1">
        <v>380</v>
      </c>
      <c r="Q9" s="4">
        <f t="shared" si="9"/>
        <v>0.98648648648648651</v>
      </c>
      <c r="R9" s="4">
        <f t="shared" si="10"/>
        <v>1</v>
      </c>
      <c r="S9" s="4">
        <f t="shared" si="11"/>
        <v>0.97435897435897434</v>
      </c>
      <c r="T9" s="3">
        <f t="shared" si="12"/>
        <v>3</v>
      </c>
      <c r="U9" s="1">
        <v>0</v>
      </c>
      <c r="V9" s="1">
        <v>3</v>
      </c>
      <c r="W9" s="3">
        <f t="shared" si="13"/>
        <v>700</v>
      </c>
      <c r="X9" s="1">
        <v>320</v>
      </c>
      <c r="Y9" s="1">
        <v>380</v>
      </c>
      <c r="Z9" s="4">
        <f t="shared" si="14"/>
        <v>0.94594594594594594</v>
      </c>
      <c r="AA9" s="4">
        <f t="shared" si="15"/>
        <v>0.91428571428571426</v>
      </c>
      <c r="AB9" s="4">
        <f t="shared" si="16"/>
        <v>0.97435897435897434</v>
      </c>
      <c r="AC9" s="1">
        <v>92</v>
      </c>
      <c r="AD9" s="1">
        <v>92</v>
      </c>
      <c r="AE9" s="4">
        <f t="shared" si="17"/>
        <v>1</v>
      </c>
      <c r="AF9" s="3">
        <f t="shared" si="18"/>
        <v>0</v>
      </c>
      <c r="AG9" s="1">
        <v>0</v>
      </c>
      <c r="AH9" s="1">
        <v>0</v>
      </c>
      <c r="AI9" s="1">
        <v>0</v>
      </c>
    </row>
    <row r="10" spans="1:35" ht="15.75">
      <c r="A10" s="2">
        <v>35</v>
      </c>
      <c r="B10" s="3">
        <f t="shared" si="0"/>
        <v>611</v>
      </c>
      <c r="C10" s="1">
        <v>257</v>
      </c>
      <c r="D10" s="1">
        <v>354</v>
      </c>
      <c r="E10" s="3">
        <f t="shared" si="1"/>
        <v>607</v>
      </c>
      <c r="F10" s="3">
        <f>C10-AG10-AI10</f>
        <v>256</v>
      </c>
      <c r="G10" s="3">
        <f t="shared" si="3"/>
        <v>351</v>
      </c>
      <c r="H10" s="3">
        <f t="shared" si="4"/>
        <v>597</v>
      </c>
      <c r="I10" s="1">
        <v>256</v>
      </c>
      <c r="J10" s="1">
        <v>341</v>
      </c>
      <c r="K10" s="4">
        <f t="shared" si="5"/>
        <v>0.9835255354200988</v>
      </c>
      <c r="L10" s="4">
        <f t="shared" si="6"/>
        <v>1</v>
      </c>
      <c r="M10" s="4">
        <f t="shared" si="7"/>
        <v>0.97150997150997154</v>
      </c>
      <c r="N10" s="3">
        <f t="shared" si="8"/>
        <v>587</v>
      </c>
      <c r="O10" s="1">
        <v>256</v>
      </c>
      <c r="P10" s="1">
        <v>331</v>
      </c>
      <c r="Q10" s="4">
        <f t="shared" si="9"/>
        <v>0.9670510708401977</v>
      </c>
      <c r="R10" s="4">
        <f t="shared" si="10"/>
        <v>1</v>
      </c>
      <c r="S10" s="4">
        <f t="shared" si="11"/>
        <v>0.94301994301994307</v>
      </c>
      <c r="T10" s="3">
        <f t="shared" si="12"/>
        <v>11</v>
      </c>
      <c r="U10" s="1">
        <v>4</v>
      </c>
      <c r="V10" s="1">
        <v>7</v>
      </c>
      <c r="W10" s="3">
        <f t="shared" si="13"/>
        <v>597</v>
      </c>
      <c r="X10" s="1">
        <v>250</v>
      </c>
      <c r="Y10" s="1">
        <v>347</v>
      </c>
      <c r="Z10" s="4">
        <f t="shared" si="14"/>
        <v>0.9835255354200988</v>
      </c>
      <c r="AA10" s="4">
        <f t="shared" si="15"/>
        <v>0.9765625</v>
      </c>
      <c r="AB10" s="4">
        <f t="shared" si="16"/>
        <v>0.98860398860398857</v>
      </c>
      <c r="AC10" s="1">
        <v>60</v>
      </c>
      <c r="AD10" s="1">
        <v>60</v>
      </c>
      <c r="AE10" s="4">
        <f t="shared" si="17"/>
        <v>1</v>
      </c>
      <c r="AF10" s="3">
        <f t="shared" si="18"/>
        <v>4</v>
      </c>
      <c r="AG10" s="1">
        <v>1</v>
      </c>
      <c r="AH10" s="1">
        <v>3</v>
      </c>
      <c r="AI10" s="1">
        <v>0</v>
      </c>
    </row>
    <row r="11" spans="1:35" ht="15.75">
      <c r="A11" s="2">
        <v>41</v>
      </c>
      <c r="B11" s="3">
        <f t="shared" si="0"/>
        <v>181</v>
      </c>
      <c r="C11" s="1">
        <v>71</v>
      </c>
      <c r="D11" s="1">
        <v>110</v>
      </c>
      <c r="E11" s="3">
        <f t="shared" si="1"/>
        <v>178</v>
      </c>
      <c r="F11" s="3">
        <f t="shared" si="2"/>
        <v>71</v>
      </c>
      <c r="G11" s="3">
        <f t="shared" si="3"/>
        <v>107</v>
      </c>
      <c r="H11" s="3">
        <f t="shared" si="4"/>
        <v>176</v>
      </c>
      <c r="I11" s="1">
        <v>71</v>
      </c>
      <c r="J11" s="1">
        <v>105</v>
      </c>
      <c r="K11" s="4">
        <f t="shared" si="5"/>
        <v>0.9887640449438202</v>
      </c>
      <c r="L11" s="4">
        <f t="shared" si="6"/>
        <v>1</v>
      </c>
      <c r="M11" s="4">
        <f t="shared" si="7"/>
        <v>0.98130841121495327</v>
      </c>
      <c r="N11" s="3">
        <f t="shared" si="8"/>
        <v>171</v>
      </c>
      <c r="O11" s="1">
        <v>71</v>
      </c>
      <c r="P11" s="1">
        <v>100</v>
      </c>
      <c r="Q11" s="4">
        <f t="shared" si="9"/>
        <v>0.9606741573033708</v>
      </c>
      <c r="R11" s="4">
        <f t="shared" si="10"/>
        <v>1</v>
      </c>
      <c r="S11" s="4">
        <f t="shared" si="11"/>
        <v>0.93457943925233644</v>
      </c>
      <c r="T11" s="3">
        <f t="shared" si="12"/>
        <v>4</v>
      </c>
      <c r="U11" s="1">
        <v>1</v>
      </c>
      <c r="V11" s="1">
        <v>3</v>
      </c>
      <c r="W11" s="3">
        <f t="shared" si="13"/>
        <v>176</v>
      </c>
      <c r="X11" s="1">
        <v>71</v>
      </c>
      <c r="Y11" s="1">
        <v>105</v>
      </c>
      <c r="Z11" s="4">
        <f t="shared" si="14"/>
        <v>0.9887640449438202</v>
      </c>
      <c r="AA11" s="4">
        <f t="shared" si="15"/>
        <v>1</v>
      </c>
      <c r="AB11" s="4">
        <f t="shared" si="16"/>
        <v>0.98130841121495327</v>
      </c>
      <c r="AC11" s="1">
        <v>30</v>
      </c>
      <c r="AD11" s="1">
        <v>30</v>
      </c>
      <c r="AE11" s="4">
        <f t="shared" si="17"/>
        <v>1</v>
      </c>
      <c r="AF11" s="3">
        <f t="shared" si="18"/>
        <v>3</v>
      </c>
      <c r="AG11" s="1">
        <v>0</v>
      </c>
      <c r="AH11" s="1">
        <v>3</v>
      </c>
      <c r="AI11" s="1">
        <v>0</v>
      </c>
    </row>
    <row r="12" spans="1:35" ht="15.75">
      <c r="A12" s="2">
        <v>48</v>
      </c>
      <c r="B12" s="3">
        <f t="shared" si="0"/>
        <v>471</v>
      </c>
      <c r="C12" s="1">
        <v>224</v>
      </c>
      <c r="D12" s="1">
        <v>247</v>
      </c>
      <c r="E12" s="3">
        <f t="shared" si="1"/>
        <v>467</v>
      </c>
      <c r="F12" s="3">
        <f t="shared" si="2"/>
        <v>222</v>
      </c>
      <c r="G12" s="3">
        <f t="shared" si="3"/>
        <v>245</v>
      </c>
      <c r="H12" s="3">
        <f t="shared" si="4"/>
        <v>467</v>
      </c>
      <c r="I12" s="1">
        <v>222</v>
      </c>
      <c r="J12" s="1">
        <v>245</v>
      </c>
      <c r="K12" s="4">
        <f t="shared" si="5"/>
        <v>1</v>
      </c>
      <c r="L12" s="4">
        <f t="shared" si="6"/>
        <v>1</v>
      </c>
      <c r="M12" s="4">
        <f t="shared" si="7"/>
        <v>1</v>
      </c>
      <c r="N12" s="3">
        <f t="shared" si="8"/>
        <v>448</v>
      </c>
      <c r="O12" s="1">
        <v>222</v>
      </c>
      <c r="P12" s="1">
        <v>226</v>
      </c>
      <c r="Q12" s="4">
        <f t="shared" si="9"/>
        <v>0.9593147751605996</v>
      </c>
      <c r="R12" s="4">
        <f t="shared" si="10"/>
        <v>1</v>
      </c>
      <c r="S12" s="4">
        <f t="shared" si="11"/>
        <v>0.92244897959183669</v>
      </c>
      <c r="T12" s="3">
        <f t="shared" si="12"/>
        <v>2</v>
      </c>
      <c r="U12" s="1">
        <v>0</v>
      </c>
      <c r="V12" s="1">
        <v>2</v>
      </c>
      <c r="W12" s="3">
        <f t="shared" si="13"/>
        <v>456</v>
      </c>
      <c r="X12" s="1">
        <v>214</v>
      </c>
      <c r="Y12" s="1">
        <v>242</v>
      </c>
      <c r="Z12" s="4">
        <f t="shared" si="14"/>
        <v>0.97644539614561032</v>
      </c>
      <c r="AA12" s="4">
        <f t="shared" si="15"/>
        <v>0.963963963963964</v>
      </c>
      <c r="AB12" s="4">
        <f t="shared" si="16"/>
        <v>0.98775510204081629</v>
      </c>
      <c r="AC12" s="1">
        <v>30</v>
      </c>
      <c r="AD12" s="1">
        <v>30</v>
      </c>
      <c r="AE12" s="4">
        <f t="shared" si="17"/>
        <v>1</v>
      </c>
      <c r="AF12" s="3">
        <f t="shared" si="18"/>
        <v>3</v>
      </c>
      <c r="AG12" s="1">
        <v>1</v>
      </c>
      <c r="AH12" s="1">
        <v>2</v>
      </c>
      <c r="AI12" s="1">
        <v>1</v>
      </c>
    </row>
    <row r="13" spans="1:35" ht="15.75">
      <c r="A13" s="2">
        <v>53</v>
      </c>
      <c r="B13" s="3">
        <f t="shared" si="0"/>
        <v>1302</v>
      </c>
      <c r="C13" s="1">
        <v>598</v>
      </c>
      <c r="D13" s="1">
        <v>704</v>
      </c>
      <c r="E13" s="3">
        <f t="shared" si="1"/>
        <v>1295</v>
      </c>
      <c r="F13" s="3">
        <f t="shared" si="2"/>
        <v>597</v>
      </c>
      <c r="G13" s="3">
        <f t="shared" si="3"/>
        <v>698</v>
      </c>
      <c r="H13" s="3">
        <f t="shared" si="4"/>
        <v>1281</v>
      </c>
      <c r="I13" s="1">
        <v>597</v>
      </c>
      <c r="J13" s="1">
        <v>684</v>
      </c>
      <c r="K13" s="4">
        <f t="shared" si="5"/>
        <v>0.98918918918918919</v>
      </c>
      <c r="L13" s="4">
        <f t="shared" si="6"/>
        <v>1</v>
      </c>
      <c r="M13" s="4">
        <f t="shared" si="7"/>
        <v>0.97994269340974216</v>
      </c>
      <c r="N13" s="3">
        <f t="shared" si="8"/>
        <v>1249</v>
      </c>
      <c r="O13" s="1">
        <v>597</v>
      </c>
      <c r="P13" s="1">
        <v>652</v>
      </c>
      <c r="Q13" s="4">
        <f t="shared" si="9"/>
        <v>0.96447876447876446</v>
      </c>
      <c r="R13" s="4">
        <f t="shared" si="10"/>
        <v>1</v>
      </c>
      <c r="S13" s="4">
        <f t="shared" si="11"/>
        <v>0.93409742120343842</v>
      </c>
      <c r="T13" s="3">
        <f t="shared" si="12"/>
        <v>10</v>
      </c>
      <c r="U13" s="1">
        <v>2</v>
      </c>
      <c r="V13" s="1">
        <v>8</v>
      </c>
      <c r="W13" s="3">
        <f t="shared" si="13"/>
        <v>1271</v>
      </c>
      <c r="X13" s="1">
        <v>588</v>
      </c>
      <c r="Y13" s="1">
        <v>683</v>
      </c>
      <c r="Z13" s="4">
        <f t="shared" si="14"/>
        <v>0.98146718146718148</v>
      </c>
      <c r="AA13" s="4">
        <f t="shared" si="15"/>
        <v>0.98492462311557794</v>
      </c>
      <c r="AB13" s="4">
        <f t="shared" si="16"/>
        <v>0.97851002865329517</v>
      </c>
      <c r="AC13" s="1">
        <v>120</v>
      </c>
      <c r="AD13" s="1">
        <v>120</v>
      </c>
      <c r="AE13" s="4">
        <f t="shared" si="17"/>
        <v>1</v>
      </c>
      <c r="AF13" s="3">
        <f t="shared" si="18"/>
        <v>7</v>
      </c>
      <c r="AG13" s="1">
        <v>1</v>
      </c>
      <c r="AH13" s="1">
        <v>6</v>
      </c>
      <c r="AI13" s="1">
        <v>0</v>
      </c>
    </row>
    <row r="14" spans="1:35" ht="15.75">
      <c r="A14" s="2">
        <v>66</v>
      </c>
      <c r="B14" s="3">
        <f t="shared" si="0"/>
        <v>468</v>
      </c>
      <c r="C14" s="1">
        <v>227</v>
      </c>
      <c r="D14" s="1">
        <v>241</v>
      </c>
      <c r="E14" s="3">
        <f t="shared" si="1"/>
        <v>468</v>
      </c>
      <c r="F14" s="3">
        <f t="shared" si="2"/>
        <v>227</v>
      </c>
      <c r="G14" s="3">
        <f t="shared" si="3"/>
        <v>241</v>
      </c>
      <c r="H14" s="3">
        <f t="shared" si="4"/>
        <v>461</v>
      </c>
      <c r="I14" s="1">
        <v>227</v>
      </c>
      <c r="J14" s="1">
        <v>234</v>
      </c>
      <c r="K14" s="4">
        <f t="shared" si="5"/>
        <v>0.9850427350427351</v>
      </c>
      <c r="L14" s="4">
        <f t="shared" si="6"/>
        <v>1</v>
      </c>
      <c r="M14" s="4">
        <f t="shared" si="7"/>
        <v>0.97095435684647302</v>
      </c>
      <c r="N14" s="3">
        <f t="shared" si="8"/>
        <v>452</v>
      </c>
      <c r="O14" s="1">
        <v>227</v>
      </c>
      <c r="P14" s="1">
        <v>225</v>
      </c>
      <c r="Q14" s="4">
        <f t="shared" si="9"/>
        <v>0.96581196581196582</v>
      </c>
      <c r="R14" s="4">
        <f t="shared" si="10"/>
        <v>1</v>
      </c>
      <c r="S14" s="4">
        <f t="shared" si="11"/>
        <v>0.93360995850622408</v>
      </c>
      <c r="T14" s="3">
        <f t="shared" si="12"/>
        <v>5</v>
      </c>
      <c r="U14" s="1">
        <v>1</v>
      </c>
      <c r="V14" s="1">
        <v>4</v>
      </c>
      <c r="W14" s="3">
        <f t="shared" si="13"/>
        <v>461</v>
      </c>
      <c r="X14" s="1">
        <v>227</v>
      </c>
      <c r="Y14" s="1">
        <v>234</v>
      </c>
      <c r="Z14" s="4">
        <f t="shared" si="14"/>
        <v>0.9850427350427351</v>
      </c>
      <c r="AA14" s="4">
        <f t="shared" si="15"/>
        <v>1</v>
      </c>
      <c r="AB14" s="4">
        <f t="shared" si="16"/>
        <v>0.97095435684647302</v>
      </c>
      <c r="AC14" s="1">
        <v>60</v>
      </c>
      <c r="AD14" s="1">
        <v>60</v>
      </c>
      <c r="AE14" s="4">
        <f t="shared" si="17"/>
        <v>1</v>
      </c>
      <c r="AF14" s="3">
        <f t="shared" si="18"/>
        <v>0</v>
      </c>
      <c r="AG14" s="1">
        <v>0</v>
      </c>
      <c r="AH14" s="1">
        <v>0</v>
      </c>
      <c r="AI14" s="1">
        <v>0</v>
      </c>
    </row>
    <row r="15" spans="1:35" ht="15.75">
      <c r="A15" s="2">
        <v>120</v>
      </c>
      <c r="B15" s="3">
        <f t="shared" si="0"/>
        <v>296</v>
      </c>
      <c r="C15" s="1">
        <v>162</v>
      </c>
      <c r="D15" s="1">
        <v>134</v>
      </c>
      <c r="E15" s="3">
        <f t="shared" si="1"/>
        <v>295</v>
      </c>
      <c r="F15" s="3">
        <f t="shared" si="2"/>
        <v>161</v>
      </c>
      <c r="G15" s="3">
        <f t="shared" si="3"/>
        <v>134</v>
      </c>
      <c r="H15" s="3">
        <f t="shared" si="4"/>
        <v>295</v>
      </c>
      <c r="I15" s="1">
        <v>161</v>
      </c>
      <c r="J15" s="1">
        <v>134</v>
      </c>
      <c r="K15" s="4">
        <f t="shared" si="5"/>
        <v>1</v>
      </c>
      <c r="L15" s="4">
        <f t="shared" si="6"/>
        <v>1</v>
      </c>
      <c r="M15" s="4">
        <f t="shared" si="7"/>
        <v>1</v>
      </c>
      <c r="N15" s="3">
        <f t="shared" si="8"/>
        <v>293</v>
      </c>
      <c r="O15" s="1">
        <v>161</v>
      </c>
      <c r="P15" s="1">
        <v>132</v>
      </c>
      <c r="Q15" s="4">
        <f t="shared" si="9"/>
        <v>0.99322033898305084</v>
      </c>
      <c r="R15" s="4">
        <f t="shared" si="10"/>
        <v>1</v>
      </c>
      <c r="S15" s="4">
        <f t="shared" si="11"/>
        <v>0.9850746268656716</v>
      </c>
      <c r="T15" s="3">
        <f t="shared" si="12"/>
        <v>11</v>
      </c>
      <c r="U15" s="1">
        <v>5</v>
      </c>
      <c r="V15" s="1">
        <v>6</v>
      </c>
      <c r="W15" s="3">
        <f t="shared" si="13"/>
        <v>283</v>
      </c>
      <c r="X15" s="1">
        <v>150</v>
      </c>
      <c r="Y15" s="1">
        <v>133</v>
      </c>
      <c r="Z15" s="4">
        <f t="shared" si="14"/>
        <v>0.95932203389830506</v>
      </c>
      <c r="AA15" s="4">
        <f t="shared" si="15"/>
        <v>0.93167701863354035</v>
      </c>
      <c r="AB15" s="4">
        <f t="shared" si="16"/>
        <v>0.9925373134328358</v>
      </c>
      <c r="AC15" s="1">
        <v>60</v>
      </c>
      <c r="AD15" s="1">
        <v>60</v>
      </c>
      <c r="AE15" s="4">
        <f t="shared" si="17"/>
        <v>1</v>
      </c>
      <c r="AF15" s="3">
        <f t="shared" si="18"/>
        <v>1</v>
      </c>
      <c r="AG15" s="1">
        <v>1</v>
      </c>
      <c r="AH15" s="1">
        <v>0</v>
      </c>
      <c r="AI15" s="1">
        <v>0</v>
      </c>
    </row>
    <row r="16" spans="1:35" ht="15.75">
      <c r="A16" s="2" t="s">
        <v>24</v>
      </c>
      <c r="B16" s="3">
        <f t="shared" si="0"/>
        <v>5703</v>
      </c>
      <c r="C16" s="3">
        <f>SUM(C6:C15)</f>
        <v>2571</v>
      </c>
      <c r="D16" s="3">
        <f>SUM(D6:D15)</f>
        <v>3132</v>
      </c>
      <c r="E16" s="3">
        <f t="shared" si="1"/>
        <v>5675</v>
      </c>
      <c r="F16" s="3">
        <f t="shared" si="2"/>
        <v>2561</v>
      </c>
      <c r="G16" s="3">
        <f t="shared" si="3"/>
        <v>3114</v>
      </c>
      <c r="H16" s="3">
        <f t="shared" si="4"/>
        <v>5629</v>
      </c>
      <c r="I16" s="3">
        <f>SUM(I6:I15)</f>
        <v>2561</v>
      </c>
      <c r="J16" s="3">
        <f>SUM(J6:J15)</f>
        <v>3068</v>
      </c>
      <c r="K16" s="4">
        <f t="shared" si="5"/>
        <v>0.99189427312775336</v>
      </c>
      <c r="L16" s="4">
        <f t="shared" si="6"/>
        <v>1</v>
      </c>
      <c r="M16" s="4">
        <f t="shared" si="7"/>
        <v>0.98522800256904308</v>
      </c>
      <c r="N16" s="3">
        <f t="shared" si="8"/>
        <v>5514</v>
      </c>
      <c r="O16" s="3">
        <f>SUM(O6:O15)</f>
        <v>2561</v>
      </c>
      <c r="P16" s="3">
        <f>SUM(P6:P15)</f>
        <v>2953</v>
      </c>
      <c r="Q16" s="4">
        <f t="shared" si="9"/>
        <v>0.97162995594713653</v>
      </c>
      <c r="R16" s="4">
        <f t="shared" si="10"/>
        <v>1</v>
      </c>
      <c r="S16" s="4">
        <f t="shared" si="11"/>
        <v>0.94829800899165062</v>
      </c>
      <c r="T16" s="3">
        <f t="shared" si="12"/>
        <v>69</v>
      </c>
      <c r="U16" s="3">
        <f>SUM(U6:U15)</f>
        <v>17</v>
      </c>
      <c r="V16" s="3">
        <f>SUM(V6:V15)</f>
        <v>52</v>
      </c>
      <c r="W16" s="3">
        <f t="shared" si="13"/>
        <v>5510</v>
      </c>
      <c r="X16" s="3">
        <f>SUM(X6:X15)</f>
        <v>2464</v>
      </c>
      <c r="Y16" s="3">
        <f>SUM(Y6:Y15)</f>
        <v>3046</v>
      </c>
      <c r="Z16" s="4">
        <f t="shared" si="14"/>
        <v>0.97092511013215854</v>
      </c>
      <c r="AA16" s="4">
        <f t="shared" si="15"/>
        <v>0.96212417024599761</v>
      </c>
      <c r="AB16" s="4">
        <f t="shared" si="16"/>
        <v>0.97816313423249834</v>
      </c>
      <c r="AC16" s="3">
        <f>SUM(AC6:AC15)</f>
        <v>572</v>
      </c>
      <c r="AD16" s="3">
        <f>SUM(AD6:AD15)</f>
        <v>572</v>
      </c>
      <c r="AE16" s="4">
        <f t="shared" si="17"/>
        <v>1</v>
      </c>
      <c r="AF16" s="3">
        <f t="shared" si="18"/>
        <v>27</v>
      </c>
      <c r="AG16" s="3">
        <f>SUM(AG6:AG15)</f>
        <v>9</v>
      </c>
      <c r="AH16" s="3">
        <f>SUM(AH6:AH15)</f>
        <v>18</v>
      </c>
      <c r="AI16" s="3">
        <f>SUM(AI6:AI15)</f>
        <v>1</v>
      </c>
    </row>
    <row r="18" spans="2:10">
      <c r="B18" t="s">
        <v>21</v>
      </c>
      <c r="J18" t="s">
        <v>22</v>
      </c>
    </row>
    <row r="21" spans="2:10">
      <c r="B21" s="23" t="s">
        <v>38</v>
      </c>
    </row>
  </sheetData>
  <mergeCells count="37">
    <mergeCell ref="AF3:AH3"/>
    <mergeCell ref="D2:P2"/>
    <mergeCell ref="A3:A5"/>
    <mergeCell ref="B3:D3"/>
    <mergeCell ref="E3:G3"/>
    <mergeCell ref="H3:J3"/>
    <mergeCell ref="K3:M3"/>
    <mergeCell ref="N3:P3"/>
    <mergeCell ref="B4:B5"/>
    <mergeCell ref="H4:H5"/>
    <mergeCell ref="E4:E5"/>
    <mergeCell ref="Q3:S3"/>
    <mergeCell ref="T3:V3"/>
    <mergeCell ref="W3:Y3"/>
    <mergeCell ref="Z3:AB3"/>
    <mergeCell ref="AC3:AE3"/>
    <mergeCell ref="K4:K5"/>
    <mergeCell ref="Z4:Z5"/>
    <mergeCell ref="AI3:AI5"/>
    <mergeCell ref="C4:D4"/>
    <mergeCell ref="F4:G4"/>
    <mergeCell ref="I4:J4"/>
    <mergeCell ref="L4:M4"/>
    <mergeCell ref="O4:P4"/>
    <mergeCell ref="R4:S4"/>
    <mergeCell ref="U4:V4"/>
    <mergeCell ref="AG4:AH4"/>
    <mergeCell ref="AE4:AE5"/>
    <mergeCell ref="AF4:AF5"/>
    <mergeCell ref="AC4:AC5"/>
    <mergeCell ref="AD4:AD5"/>
    <mergeCell ref="N4:N5"/>
    <mergeCell ref="Q4:Q5"/>
    <mergeCell ref="T4:T5"/>
    <mergeCell ref="X4:Y4"/>
    <mergeCell ref="AA4:AB4"/>
    <mergeCell ref="W4:W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14"/>
  <sheetViews>
    <sheetView topLeftCell="C1" workbookViewId="0">
      <selection activeCell="Q13" sqref="Q13"/>
    </sheetView>
  </sheetViews>
  <sheetFormatPr defaultRowHeight="12.75"/>
  <cols>
    <col min="1" max="1" width="12.42578125" bestFit="1" customWidth="1"/>
  </cols>
  <sheetData>
    <row r="3" spans="1:11" ht="25.5">
      <c r="A3" s="1" t="s">
        <v>29</v>
      </c>
      <c r="B3" s="1" t="s">
        <v>25</v>
      </c>
      <c r="C3" s="1" t="s">
        <v>26</v>
      </c>
      <c r="D3" s="1" t="s">
        <v>28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2" t="s">
        <v>36</v>
      </c>
    </row>
    <row r="4" spans="1:11">
      <c r="A4" s="13">
        <v>7</v>
      </c>
      <c r="B4" s="16">
        <f>Січень!Q6</f>
        <v>0.98654708520179368</v>
      </c>
      <c r="C4" s="16">
        <f>Лютий!Q6</f>
        <v>0.97368421052631582</v>
      </c>
      <c r="D4" s="16">
        <f>Березень!Q6</f>
        <v>0.98642533936651589</v>
      </c>
      <c r="E4" s="16">
        <f>Квітень!Q6</f>
        <v>0.98630136986301364</v>
      </c>
      <c r="F4" s="16">
        <f>Травень!Q6</f>
        <v>0.98617511520737322</v>
      </c>
      <c r="G4" s="16">
        <f>вересень!Q6</f>
        <v>0.98654708520179368</v>
      </c>
      <c r="H4" s="16">
        <f>жовтень!Q6</f>
        <v>0.98181818181818181</v>
      </c>
      <c r="I4" s="16">
        <f>листопад!Q6</f>
        <v>0.98156682027649766</v>
      </c>
      <c r="J4" s="16" t="e">
        <f>грудень!Q6</f>
        <v>#DIV/0!</v>
      </c>
      <c r="K4" s="14" t="e">
        <f>AVERAGE(B4:J4)</f>
        <v>#DIV/0!</v>
      </c>
    </row>
    <row r="5" spans="1:11">
      <c r="A5" s="13">
        <v>10</v>
      </c>
      <c r="B5" s="16">
        <f>Січень!Q7</f>
        <v>0.9923371647509579</v>
      </c>
      <c r="C5" s="16">
        <f>Лютий!Q7</f>
        <v>0.97570093457943929</v>
      </c>
      <c r="D5" s="16">
        <f>Березень!Q7</f>
        <v>0.99243856332703217</v>
      </c>
      <c r="E5" s="16">
        <f>Квітень!Q7</f>
        <v>0.98859315589353614</v>
      </c>
      <c r="F5" s="16">
        <f>Травень!Q7</f>
        <v>0.98859315589353614</v>
      </c>
      <c r="G5" s="16">
        <f>вересень!Q7</f>
        <v>0.99239543726235746</v>
      </c>
      <c r="H5" s="16">
        <f>жовтень!Q7</f>
        <v>0.99242424242424243</v>
      </c>
      <c r="I5" s="16">
        <f>листопад!Q7</f>
        <v>0.99808795411089868</v>
      </c>
      <c r="J5" s="16" t="e">
        <f>грудень!Q7</f>
        <v>#DIV/0!</v>
      </c>
      <c r="K5" s="14" t="e">
        <f t="shared" ref="K5:K14" si="0">AVERAGE(B5:J5)</f>
        <v>#DIV/0!</v>
      </c>
    </row>
    <row r="6" spans="1:11">
      <c r="A6" s="13">
        <v>12</v>
      </c>
      <c r="B6" s="16">
        <f>Січень!Q8</f>
        <v>0.96136363636363631</v>
      </c>
      <c r="C6" s="16">
        <f>Лютий!Q8</f>
        <v>0.96489241223103062</v>
      </c>
      <c r="D6" s="16">
        <f>Березень!Q8</f>
        <v>0.96931818181818186</v>
      </c>
      <c r="E6" s="16">
        <f>Квітень!Q8</f>
        <v>0.96935300794551649</v>
      </c>
      <c r="F6" s="16">
        <f>Травень!Q8</f>
        <v>0.97045454545454546</v>
      </c>
      <c r="G6" s="16">
        <f>вересень!Q8</f>
        <v>0.90979097909790974</v>
      </c>
      <c r="H6" s="16">
        <f>жовтень!Q8</f>
        <v>0.91629955947136565</v>
      </c>
      <c r="I6" s="16">
        <f>листопад!Q8</f>
        <v>0.91969196919691965</v>
      </c>
      <c r="J6" s="16" t="e">
        <f>грудень!Q8</f>
        <v>#DIV/0!</v>
      </c>
      <c r="K6" s="14" t="e">
        <f t="shared" si="0"/>
        <v>#DIV/0!</v>
      </c>
    </row>
    <row r="7" spans="1:11">
      <c r="A7" s="13">
        <v>34</v>
      </c>
      <c r="B7" s="16">
        <f>Січень!Q9</f>
        <v>0.98648648648648651</v>
      </c>
      <c r="C7" s="16">
        <f>Лютий!Q9</f>
        <v>0.98929049531459168</v>
      </c>
      <c r="D7" s="16">
        <f>Березень!Q9</f>
        <v>0.9852348993288591</v>
      </c>
      <c r="E7" s="16">
        <f>Квітень!Q9</f>
        <v>0.98527443105756363</v>
      </c>
      <c r="F7" s="16">
        <f>Травень!Q9</f>
        <v>0.98527443105756363</v>
      </c>
      <c r="G7" s="16">
        <f>вересень!Q9</f>
        <v>0.97900262467191601</v>
      </c>
      <c r="H7" s="16">
        <f>жовтень!Q9</f>
        <v>0.98028909329829172</v>
      </c>
      <c r="I7" s="16">
        <f>листопад!Q9</f>
        <v>0.98028909329829172</v>
      </c>
      <c r="J7" s="16" t="e">
        <f>грудень!Q9</f>
        <v>#DIV/0!</v>
      </c>
      <c r="K7" s="14" t="e">
        <f t="shared" si="0"/>
        <v>#DIV/0!</v>
      </c>
    </row>
    <row r="8" spans="1:11">
      <c r="A8" s="13">
        <v>35</v>
      </c>
      <c r="B8" s="16">
        <f>Січень!Q10</f>
        <v>0.9670510708401977</v>
      </c>
      <c r="C8" s="16">
        <f>Лютий!Q10</f>
        <v>0.95638126009693059</v>
      </c>
      <c r="D8" s="16">
        <f>Березень!Q10</f>
        <v>0.96742671009771986</v>
      </c>
      <c r="E8" s="16">
        <f>Квітень!Q10</f>
        <v>0.97068403908794787</v>
      </c>
      <c r="F8" s="16">
        <f>Травень!Q10</f>
        <v>0.97226753670473087</v>
      </c>
      <c r="G8" s="16">
        <f>вересень!Q10</f>
        <v>0.95</v>
      </c>
      <c r="H8" s="16">
        <f>жовтень!Q10</f>
        <v>0.95317220543806647</v>
      </c>
      <c r="I8" s="16">
        <f>листопад!Q10</f>
        <v>0.9607250755287009</v>
      </c>
      <c r="J8" s="16" t="e">
        <f>грудень!Q10</f>
        <v>#DIV/0!</v>
      </c>
      <c r="K8" s="14" t="e">
        <f t="shared" si="0"/>
        <v>#DIV/0!</v>
      </c>
    </row>
    <row r="9" spans="1:11">
      <c r="A9" s="13">
        <v>41</v>
      </c>
      <c r="B9" s="16">
        <f>Січень!Q11</f>
        <v>0.9606741573033708</v>
      </c>
      <c r="C9" s="16">
        <f>Лютий!Q11</f>
        <v>0.95580110497237569</v>
      </c>
      <c r="D9" s="16">
        <f>Березень!Q11</f>
        <v>0.97752808988764039</v>
      </c>
      <c r="E9" s="16">
        <f>Квітень!Q11</f>
        <v>0.97765363128491622</v>
      </c>
      <c r="F9" s="16">
        <f>Травень!Q11</f>
        <v>0.97765363128491622</v>
      </c>
      <c r="G9" s="16">
        <f>вересень!Q11</f>
        <v>0.97883597883597884</v>
      </c>
      <c r="H9" s="16">
        <f>жовтень!Q11</f>
        <v>0.98421052631578942</v>
      </c>
      <c r="I9" s="16">
        <f>листопад!Q11</f>
        <v>0.97382198952879584</v>
      </c>
      <c r="J9" s="16" t="e">
        <f>грудень!Q11</f>
        <v>#DIV/0!</v>
      </c>
      <c r="K9" s="14" t="e">
        <f t="shared" si="0"/>
        <v>#DIV/0!</v>
      </c>
    </row>
    <row r="10" spans="1:11">
      <c r="A10" s="13">
        <v>48</v>
      </c>
      <c r="B10" s="16">
        <f>Січень!Q12</f>
        <v>0.9593147751605996</v>
      </c>
      <c r="C10" s="16">
        <f>Лютий!Q12</f>
        <v>0.94968553459119498</v>
      </c>
      <c r="D10" s="16">
        <f>Березень!Q12</f>
        <v>0.9575371549893843</v>
      </c>
      <c r="E10" s="16">
        <f>Квітень!Q12</f>
        <v>0.95735607675906187</v>
      </c>
      <c r="F10" s="16">
        <f>Травень!Q12</f>
        <v>0.96145610278372595</v>
      </c>
      <c r="G10" s="16">
        <f>вересень!Q12</f>
        <v>0.96237623762376234</v>
      </c>
      <c r="H10" s="16">
        <f>жовтень!Q12</f>
        <v>0.9642857142857143</v>
      </c>
      <c r="I10" s="16">
        <f>листопад!Q12</f>
        <v>0.96421471172962225</v>
      </c>
      <c r="J10" s="16">
        <f>грудень!Q12</f>
        <v>0</v>
      </c>
      <c r="K10" s="14">
        <f t="shared" si="0"/>
        <v>0.85291403421367395</v>
      </c>
    </row>
    <row r="11" spans="1:11">
      <c r="A11" s="13">
        <v>53</v>
      </c>
      <c r="B11" s="16">
        <f>Січень!Q13</f>
        <v>0.96447876447876446</v>
      </c>
      <c r="C11" s="16">
        <f>Лютий!Q13</f>
        <v>0.96018376722817766</v>
      </c>
      <c r="D11" s="16">
        <f>Березень!Q13</f>
        <v>0.96376252891287584</v>
      </c>
      <c r="E11" s="16">
        <f>Квітень!Q13</f>
        <v>0.96602316602316607</v>
      </c>
      <c r="F11" s="16">
        <f>Травень!Q13</f>
        <v>0.9667697063369397</v>
      </c>
      <c r="G11" s="16">
        <f>вересень!Q13</f>
        <v>0.9723233794610342</v>
      </c>
      <c r="H11" s="16">
        <f>жовтень!Q13</f>
        <v>0.9723233794610342</v>
      </c>
      <c r="I11" s="16">
        <f>листопад!Q13</f>
        <v>0.9722627737226277</v>
      </c>
      <c r="J11" s="16" t="e">
        <f>грудень!Q13</f>
        <v>#DIV/0!</v>
      </c>
      <c r="K11" s="14" t="e">
        <f t="shared" si="0"/>
        <v>#DIV/0!</v>
      </c>
    </row>
    <row r="12" spans="1:11">
      <c r="A12" s="13">
        <v>66</v>
      </c>
      <c r="B12" s="16">
        <f>Січень!Q14</f>
        <v>0.96581196581196582</v>
      </c>
      <c r="C12" s="16">
        <f>Лютий!Q14</f>
        <v>0.96566523605150212</v>
      </c>
      <c r="D12" s="16">
        <f>Березень!Q14</f>
        <v>0.96566523605150212</v>
      </c>
      <c r="E12" s="16">
        <f>Квітень!Q14</f>
        <v>0.978494623655914</v>
      </c>
      <c r="F12" s="16">
        <f>Травень!Q14</f>
        <v>0.978494623655914</v>
      </c>
      <c r="G12" s="16">
        <f>вересень!Q14</f>
        <v>0.97199999999999998</v>
      </c>
      <c r="H12" s="16">
        <f>жовтень!Q14</f>
        <v>0.97995991983967934</v>
      </c>
      <c r="I12" s="16">
        <f>листопад!Q14</f>
        <v>0.98003992015968067</v>
      </c>
      <c r="J12" s="16" t="e">
        <f>грудень!Q14</f>
        <v>#DIV/0!</v>
      </c>
      <c r="K12" s="14" t="e">
        <f t="shared" si="0"/>
        <v>#DIV/0!</v>
      </c>
    </row>
    <row r="13" spans="1:11">
      <c r="A13" s="13">
        <v>120</v>
      </c>
      <c r="B13" s="16">
        <f>Січень!Q15</f>
        <v>0.99322033898305084</v>
      </c>
      <c r="C13" s="16">
        <f>Лютий!Q15</f>
        <v>0.98657718120805371</v>
      </c>
      <c r="D13" s="16">
        <f>Березень!Q15</f>
        <v>0.98639455782312924</v>
      </c>
      <c r="E13" s="16">
        <f>Квітень!Q15</f>
        <v>0.98648648648648651</v>
      </c>
      <c r="F13" s="16">
        <f>Травень!Q15</f>
        <v>0.97643097643097643</v>
      </c>
      <c r="G13" s="16">
        <f>вересень!Q15</f>
        <v>0.99006622516556286</v>
      </c>
      <c r="H13" s="16">
        <f>жовтень!Q15</f>
        <v>0.98327759197324416</v>
      </c>
      <c r="I13" s="16">
        <f>листопад!Q15</f>
        <v>0.98662207357859533</v>
      </c>
      <c r="J13" s="16" t="e">
        <f>грудень!Q15</f>
        <v>#DIV/0!</v>
      </c>
      <c r="K13" s="14" t="e">
        <f t="shared" si="0"/>
        <v>#DIV/0!</v>
      </c>
    </row>
    <row r="14" spans="1:11" s="9" customFormat="1">
      <c r="A14" s="13" t="s">
        <v>24</v>
      </c>
      <c r="B14" s="16">
        <f>Січень!Q16</f>
        <v>0.97162995594713653</v>
      </c>
      <c r="C14" s="16">
        <f>Лютий!Q16</f>
        <v>0.96707317073170729</v>
      </c>
      <c r="D14" s="16">
        <f>Березень!Q16</f>
        <v>0.97260755048287972</v>
      </c>
      <c r="E14" s="16">
        <f>Квітень!Q16</f>
        <v>0.97416974169741699</v>
      </c>
      <c r="F14" s="16">
        <f>Травень!Q16</f>
        <v>0.97449428320140719</v>
      </c>
      <c r="G14" s="16">
        <f>вересень!Q16</f>
        <v>0.9636913767019667</v>
      </c>
      <c r="H14" s="16">
        <f>жовтень!Q16</f>
        <v>0.96567967698519519</v>
      </c>
      <c r="I14" s="16">
        <f>листопад!Q16</f>
        <v>0.96731805929919135</v>
      </c>
      <c r="J14" s="16">
        <f>грудень!Q16</f>
        <v>0</v>
      </c>
      <c r="K14" s="14">
        <f t="shared" si="0"/>
        <v>0.86185153500521106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6"/>
  <sheetViews>
    <sheetView zoomScale="80" zoomScaleNormal="80" zoomScaleSheetLayoutView="70" workbookViewId="0">
      <selection activeCell="AG6" sqref="AG6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5.8554687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6.42578125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0" customHeight="1">
      <c r="A2" s="9"/>
      <c r="B2" s="9"/>
      <c r="C2" s="9"/>
      <c r="D2" s="37" t="s">
        <v>40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52.5" customHeight="1">
      <c r="A3" s="38" t="s">
        <v>0</v>
      </c>
      <c r="B3" s="41" t="s">
        <v>42</v>
      </c>
      <c r="C3" s="35"/>
      <c r="D3" s="31"/>
      <c r="E3" s="30" t="s">
        <v>1</v>
      </c>
      <c r="F3" s="35"/>
      <c r="G3" s="31"/>
      <c r="H3" s="30" t="s">
        <v>2</v>
      </c>
      <c r="I3" s="35"/>
      <c r="J3" s="31"/>
      <c r="K3" s="30" t="s">
        <v>3</v>
      </c>
      <c r="L3" s="35"/>
      <c r="M3" s="31"/>
      <c r="N3" s="28" t="s">
        <v>4</v>
      </c>
      <c r="O3" s="36"/>
      <c r="P3" s="29"/>
      <c r="Q3" s="30" t="s">
        <v>5</v>
      </c>
      <c r="R3" s="35"/>
      <c r="S3" s="31"/>
      <c r="T3" s="30" t="s">
        <v>6</v>
      </c>
      <c r="U3" s="35"/>
      <c r="V3" s="31"/>
      <c r="W3" s="28" t="s">
        <v>7</v>
      </c>
      <c r="X3" s="36"/>
      <c r="Y3" s="29"/>
      <c r="Z3" s="30" t="s">
        <v>8</v>
      </c>
      <c r="AA3" s="35"/>
      <c r="AB3" s="31"/>
      <c r="AC3" s="28" t="s">
        <v>9</v>
      </c>
      <c r="AD3" s="36"/>
      <c r="AE3" s="29"/>
      <c r="AF3" s="30" t="s">
        <v>10</v>
      </c>
      <c r="AG3" s="35"/>
      <c r="AH3" s="31"/>
      <c r="AI3" s="32" t="s">
        <v>11</v>
      </c>
    </row>
    <row r="4" spans="1:35" ht="27.75" customHeight="1">
      <c r="A4" s="39"/>
      <c r="B4" s="24" t="s">
        <v>16</v>
      </c>
      <c r="C4" s="30" t="s">
        <v>12</v>
      </c>
      <c r="D4" s="31"/>
      <c r="E4" s="24" t="s">
        <v>16</v>
      </c>
      <c r="F4" s="30" t="s">
        <v>12</v>
      </c>
      <c r="G4" s="31"/>
      <c r="H4" s="24" t="s">
        <v>16</v>
      </c>
      <c r="I4" s="30" t="s">
        <v>12</v>
      </c>
      <c r="J4" s="31"/>
      <c r="K4" s="24" t="s">
        <v>16</v>
      </c>
      <c r="L4" s="30" t="s">
        <v>12</v>
      </c>
      <c r="M4" s="31"/>
      <c r="N4" s="26" t="s">
        <v>16</v>
      </c>
      <c r="O4" s="28" t="s">
        <v>12</v>
      </c>
      <c r="P4" s="29"/>
      <c r="Q4" s="24" t="s">
        <v>16</v>
      </c>
      <c r="R4" s="30" t="s">
        <v>12</v>
      </c>
      <c r="S4" s="31"/>
      <c r="T4" s="24" t="s">
        <v>16</v>
      </c>
      <c r="U4" s="30" t="s">
        <v>12</v>
      </c>
      <c r="V4" s="31"/>
      <c r="W4" s="26" t="s">
        <v>16</v>
      </c>
      <c r="X4" s="28" t="s">
        <v>12</v>
      </c>
      <c r="Y4" s="29"/>
      <c r="Z4" s="24" t="s">
        <v>16</v>
      </c>
      <c r="AA4" s="30" t="s">
        <v>12</v>
      </c>
      <c r="AB4" s="31"/>
      <c r="AC4" s="26" t="s">
        <v>13</v>
      </c>
      <c r="AD4" s="26" t="s">
        <v>14</v>
      </c>
      <c r="AE4" s="26" t="s">
        <v>15</v>
      </c>
      <c r="AF4" s="24" t="s">
        <v>16</v>
      </c>
      <c r="AG4" s="30" t="s">
        <v>12</v>
      </c>
      <c r="AH4" s="31"/>
      <c r="AI4" s="33"/>
    </row>
    <row r="5" spans="1:35" ht="49.5">
      <c r="A5" s="40"/>
      <c r="B5" s="25"/>
      <c r="C5" s="6" t="s">
        <v>17</v>
      </c>
      <c r="D5" s="6" t="s">
        <v>18</v>
      </c>
      <c r="E5" s="25"/>
      <c r="F5" s="6" t="s">
        <v>17</v>
      </c>
      <c r="G5" s="6" t="s">
        <v>18</v>
      </c>
      <c r="H5" s="25"/>
      <c r="I5" s="6" t="s">
        <v>17</v>
      </c>
      <c r="J5" s="6" t="s">
        <v>18</v>
      </c>
      <c r="K5" s="25"/>
      <c r="L5" s="6" t="s">
        <v>17</v>
      </c>
      <c r="M5" s="6" t="s">
        <v>18</v>
      </c>
      <c r="N5" s="27"/>
      <c r="O5" s="7" t="s">
        <v>17</v>
      </c>
      <c r="P5" s="7" t="s">
        <v>18</v>
      </c>
      <c r="Q5" s="25"/>
      <c r="R5" s="6" t="s">
        <v>17</v>
      </c>
      <c r="S5" s="6" t="s">
        <v>18</v>
      </c>
      <c r="T5" s="25"/>
      <c r="U5" s="6" t="s">
        <v>17</v>
      </c>
      <c r="V5" s="6" t="s">
        <v>18</v>
      </c>
      <c r="W5" s="27"/>
      <c r="X5" s="7" t="s">
        <v>17</v>
      </c>
      <c r="Y5" s="7" t="s">
        <v>18</v>
      </c>
      <c r="Z5" s="25"/>
      <c r="AA5" s="6" t="s">
        <v>17</v>
      </c>
      <c r="AB5" s="6" t="s">
        <v>18</v>
      </c>
      <c r="AC5" s="27"/>
      <c r="AD5" s="27"/>
      <c r="AE5" s="27"/>
      <c r="AF5" s="25"/>
      <c r="AG5" s="8" t="s">
        <v>19</v>
      </c>
      <c r="AH5" s="8" t="s">
        <v>20</v>
      </c>
      <c r="AI5" s="34"/>
    </row>
    <row r="6" spans="1:35" ht="15.75">
      <c r="A6" s="2">
        <v>7</v>
      </c>
      <c r="B6" s="3">
        <f>C6+D6</f>
        <v>228</v>
      </c>
      <c r="C6" s="1">
        <v>108</v>
      </c>
      <c r="D6" s="1">
        <v>120</v>
      </c>
      <c r="E6" s="3">
        <f>F6+G6</f>
        <v>225</v>
      </c>
      <c r="F6" s="3">
        <f>C6-AG6-AI6</f>
        <v>106</v>
      </c>
      <c r="G6" s="3">
        <f>D6-AH6</f>
        <v>119</v>
      </c>
      <c r="H6" s="3">
        <f>I6+J6</f>
        <v>225</v>
      </c>
      <c r="I6" s="1">
        <v>106</v>
      </c>
      <c r="J6" s="1">
        <v>119</v>
      </c>
      <c r="K6" s="4">
        <f>H6/E6</f>
        <v>1</v>
      </c>
      <c r="L6" s="4">
        <f>I6/F6</f>
        <v>1</v>
      </c>
      <c r="M6" s="4">
        <f>J6/G6</f>
        <v>1</v>
      </c>
      <c r="N6" s="3">
        <f>O6+P6</f>
        <v>222</v>
      </c>
      <c r="O6" s="1">
        <v>106</v>
      </c>
      <c r="P6" s="1">
        <v>116</v>
      </c>
      <c r="Q6" s="4">
        <f>N6/B6</f>
        <v>0.97368421052631582</v>
      </c>
      <c r="R6" s="4">
        <f t="shared" ref="R6:R16" si="0">O6/F6</f>
        <v>1</v>
      </c>
      <c r="S6" s="4">
        <f>P6/D6</f>
        <v>0.96666666666666667</v>
      </c>
      <c r="T6" s="3">
        <f>U6+V6</f>
        <v>6</v>
      </c>
      <c r="U6" s="1">
        <v>3</v>
      </c>
      <c r="V6" s="1">
        <v>3</v>
      </c>
      <c r="W6" s="3">
        <f>X6+Y6</f>
        <v>221</v>
      </c>
      <c r="X6" s="1">
        <v>102</v>
      </c>
      <c r="Y6" s="1">
        <v>119</v>
      </c>
      <c r="Z6" s="4">
        <f>W6/B6</f>
        <v>0.9692982456140351</v>
      </c>
      <c r="AA6" s="4">
        <f>X6/C6</f>
        <v>0.94444444444444442</v>
      </c>
      <c r="AB6" s="4">
        <f>Y6/D6</f>
        <v>0.9916666666666667</v>
      </c>
      <c r="AC6" s="1">
        <v>30</v>
      </c>
      <c r="AD6" s="1">
        <v>30</v>
      </c>
      <c r="AE6" s="4">
        <f>AD6/AC6</f>
        <v>1</v>
      </c>
      <c r="AF6" s="3">
        <f>AG6+AH6</f>
        <v>3</v>
      </c>
      <c r="AG6" s="1">
        <v>2</v>
      </c>
      <c r="AH6" s="1">
        <v>1</v>
      </c>
      <c r="AI6" s="1">
        <v>0</v>
      </c>
    </row>
    <row r="7" spans="1:35" ht="15.75">
      <c r="A7" s="2">
        <v>10</v>
      </c>
      <c r="B7" s="3">
        <f t="shared" ref="B7:B16" si="1">C7+D7</f>
        <v>535</v>
      </c>
      <c r="C7" s="1">
        <v>214</v>
      </c>
      <c r="D7" s="1">
        <v>321</v>
      </c>
      <c r="E7" s="3">
        <f t="shared" ref="E7:E16" si="2">F7+G7</f>
        <v>531</v>
      </c>
      <c r="F7" s="3">
        <f t="shared" ref="F7:F16" si="3">C7-AG7-AI7</f>
        <v>213</v>
      </c>
      <c r="G7" s="3">
        <f t="shared" ref="G7:G16" si="4">D7-AH7</f>
        <v>318</v>
      </c>
      <c r="H7" s="3">
        <f t="shared" ref="H7:H16" si="5">I7+J7</f>
        <v>522</v>
      </c>
      <c r="I7" s="1">
        <v>213</v>
      </c>
      <c r="J7" s="1">
        <v>309</v>
      </c>
      <c r="K7" s="4">
        <f t="shared" ref="K7:M16" si="6">H7/E7</f>
        <v>0.98305084745762716</v>
      </c>
      <c r="L7" s="4">
        <f t="shared" si="6"/>
        <v>1</v>
      </c>
      <c r="M7" s="4">
        <f t="shared" si="6"/>
        <v>0.97169811320754718</v>
      </c>
      <c r="N7" s="3">
        <f t="shared" ref="N7:N16" si="7">O7+P7</f>
        <v>522</v>
      </c>
      <c r="O7" s="1">
        <v>213</v>
      </c>
      <c r="P7" s="1">
        <v>309</v>
      </c>
      <c r="Q7" s="4">
        <f>N7/B7</f>
        <v>0.97570093457943929</v>
      </c>
      <c r="R7" s="4">
        <f t="shared" si="0"/>
        <v>1</v>
      </c>
      <c r="S7" s="4">
        <f t="shared" ref="S7:S16" si="8">P7/D7</f>
        <v>0.96261682242990654</v>
      </c>
      <c r="T7" s="3">
        <f t="shared" ref="T7:T16" si="9">U7+V7</f>
        <v>7</v>
      </c>
      <c r="U7" s="1">
        <v>0</v>
      </c>
      <c r="V7" s="1">
        <v>7</v>
      </c>
      <c r="W7" s="3">
        <f t="shared" ref="W7:W16" si="10">X7+Y7</f>
        <v>522</v>
      </c>
      <c r="X7" s="1">
        <v>213</v>
      </c>
      <c r="Y7" s="1">
        <v>309</v>
      </c>
      <c r="Z7" s="4">
        <f t="shared" ref="Z7:AB16" si="11">W7/B7</f>
        <v>0.97570093457943929</v>
      </c>
      <c r="AA7" s="4">
        <f t="shared" si="11"/>
        <v>0.99532710280373837</v>
      </c>
      <c r="AB7" s="4">
        <f t="shared" si="11"/>
        <v>0.96261682242990654</v>
      </c>
      <c r="AC7" s="1">
        <v>30</v>
      </c>
      <c r="AD7" s="1">
        <v>30</v>
      </c>
      <c r="AE7" s="4">
        <f t="shared" ref="AE7:AE16" si="12">AD7/AC7</f>
        <v>1</v>
      </c>
      <c r="AF7" s="3">
        <f t="shared" ref="AF7:AF16" si="13">AG7+AH7</f>
        <v>4</v>
      </c>
      <c r="AG7" s="1">
        <v>1</v>
      </c>
      <c r="AH7" s="1">
        <v>3</v>
      </c>
      <c r="AI7" s="1">
        <v>0</v>
      </c>
    </row>
    <row r="8" spans="1:35" ht="15.75">
      <c r="A8" s="2">
        <v>12</v>
      </c>
      <c r="B8" s="3">
        <f t="shared" si="1"/>
        <v>883</v>
      </c>
      <c r="C8" s="1">
        <v>363</v>
      </c>
      <c r="D8" s="1">
        <v>520</v>
      </c>
      <c r="E8" s="3">
        <f t="shared" si="2"/>
        <v>879</v>
      </c>
      <c r="F8" s="3">
        <f t="shared" si="3"/>
        <v>361</v>
      </c>
      <c r="G8" s="3">
        <f t="shared" si="4"/>
        <v>518</v>
      </c>
      <c r="H8" s="3">
        <f t="shared" si="5"/>
        <v>875</v>
      </c>
      <c r="I8" s="1">
        <v>361</v>
      </c>
      <c r="J8" s="1">
        <v>514</v>
      </c>
      <c r="K8" s="4">
        <f t="shared" si="6"/>
        <v>0.99544937428896474</v>
      </c>
      <c r="L8" s="4">
        <f t="shared" si="6"/>
        <v>1</v>
      </c>
      <c r="M8" s="4">
        <f t="shared" si="6"/>
        <v>0.99227799227799229</v>
      </c>
      <c r="N8" s="3">
        <f t="shared" si="7"/>
        <v>852</v>
      </c>
      <c r="O8" s="1">
        <v>361</v>
      </c>
      <c r="P8" s="1">
        <v>491</v>
      </c>
      <c r="Q8" s="4">
        <f t="shared" ref="Q8:Q16" si="14">N8/B8</f>
        <v>0.96489241223103062</v>
      </c>
      <c r="R8" s="4">
        <f t="shared" si="0"/>
        <v>1</v>
      </c>
      <c r="S8" s="4">
        <f t="shared" si="8"/>
        <v>0.94423076923076921</v>
      </c>
      <c r="T8" s="3">
        <f t="shared" si="9"/>
        <v>10</v>
      </c>
      <c r="U8" s="1">
        <v>1</v>
      </c>
      <c r="V8" s="1">
        <v>9</v>
      </c>
      <c r="W8" s="3">
        <f t="shared" si="10"/>
        <v>842</v>
      </c>
      <c r="X8" s="1">
        <v>346</v>
      </c>
      <c r="Y8" s="1">
        <v>496</v>
      </c>
      <c r="Z8" s="4">
        <f t="shared" si="11"/>
        <v>0.95356738391845974</v>
      </c>
      <c r="AA8" s="4">
        <f t="shared" si="11"/>
        <v>0.95316804407713496</v>
      </c>
      <c r="AB8" s="4">
        <f t="shared" si="11"/>
        <v>0.9538461538461539</v>
      </c>
      <c r="AC8" s="1">
        <v>60</v>
      </c>
      <c r="AD8" s="1">
        <v>60</v>
      </c>
      <c r="AE8" s="4">
        <f t="shared" si="12"/>
        <v>1</v>
      </c>
      <c r="AF8" s="3">
        <f t="shared" si="13"/>
        <v>4</v>
      </c>
      <c r="AG8" s="1">
        <v>2</v>
      </c>
      <c r="AH8" s="1">
        <v>2</v>
      </c>
      <c r="AI8" s="1">
        <v>0</v>
      </c>
    </row>
    <row r="9" spans="1:35" ht="15.75">
      <c r="A9" s="2">
        <v>34</v>
      </c>
      <c r="B9" s="3">
        <f t="shared" si="1"/>
        <v>747</v>
      </c>
      <c r="C9" s="1">
        <v>354</v>
      </c>
      <c r="D9" s="1">
        <v>393</v>
      </c>
      <c r="E9" s="3">
        <f t="shared" si="2"/>
        <v>747</v>
      </c>
      <c r="F9" s="3">
        <f t="shared" si="3"/>
        <v>354</v>
      </c>
      <c r="G9" s="3">
        <f t="shared" si="4"/>
        <v>393</v>
      </c>
      <c r="H9" s="3">
        <f t="shared" si="5"/>
        <v>737</v>
      </c>
      <c r="I9" s="1">
        <v>354</v>
      </c>
      <c r="J9" s="1">
        <v>383</v>
      </c>
      <c r="K9" s="4">
        <f t="shared" si="6"/>
        <v>0.98661311914323957</v>
      </c>
      <c r="L9" s="4">
        <f t="shared" si="6"/>
        <v>1</v>
      </c>
      <c r="M9" s="4">
        <f t="shared" si="6"/>
        <v>0.97455470737913485</v>
      </c>
      <c r="N9" s="3">
        <f t="shared" si="7"/>
        <v>739</v>
      </c>
      <c r="O9" s="1">
        <v>354</v>
      </c>
      <c r="P9" s="1">
        <v>385</v>
      </c>
      <c r="Q9" s="4">
        <f t="shared" si="14"/>
        <v>0.98929049531459168</v>
      </c>
      <c r="R9" s="4">
        <f t="shared" si="0"/>
        <v>1</v>
      </c>
      <c r="S9" s="4">
        <f t="shared" si="8"/>
        <v>0.97964376590330793</v>
      </c>
      <c r="T9" s="3">
        <f t="shared" si="9"/>
        <v>2</v>
      </c>
      <c r="U9" s="1">
        <v>0</v>
      </c>
      <c r="V9" s="1">
        <v>2</v>
      </c>
      <c r="W9" s="3">
        <f t="shared" si="10"/>
        <v>705</v>
      </c>
      <c r="X9" s="1">
        <v>325</v>
      </c>
      <c r="Y9" s="1">
        <v>380</v>
      </c>
      <c r="Z9" s="4">
        <f t="shared" si="11"/>
        <v>0.94377510040160639</v>
      </c>
      <c r="AA9" s="4">
        <f t="shared" si="11"/>
        <v>0.91807909604519777</v>
      </c>
      <c r="AB9" s="4">
        <f t="shared" si="11"/>
        <v>0.9669211195928753</v>
      </c>
      <c r="AC9" s="1">
        <v>92</v>
      </c>
      <c r="AD9" s="1">
        <v>92</v>
      </c>
      <c r="AE9" s="4">
        <f t="shared" si="12"/>
        <v>1</v>
      </c>
      <c r="AF9" s="3">
        <f t="shared" si="13"/>
        <v>0</v>
      </c>
      <c r="AG9" s="1">
        <v>0</v>
      </c>
      <c r="AH9" s="1">
        <v>0</v>
      </c>
      <c r="AI9" s="1">
        <v>0</v>
      </c>
    </row>
    <row r="10" spans="1:35" ht="15.75">
      <c r="A10" s="2">
        <v>35</v>
      </c>
      <c r="B10" s="3">
        <f t="shared" si="1"/>
        <v>619</v>
      </c>
      <c r="C10" s="1">
        <v>260</v>
      </c>
      <c r="D10" s="1">
        <v>359</v>
      </c>
      <c r="E10" s="3">
        <f t="shared" si="2"/>
        <v>615</v>
      </c>
      <c r="F10" s="3">
        <f t="shared" si="3"/>
        <v>259</v>
      </c>
      <c r="G10" s="3">
        <f t="shared" si="4"/>
        <v>356</v>
      </c>
      <c r="H10" s="3">
        <f t="shared" si="5"/>
        <v>609</v>
      </c>
      <c r="I10" s="1">
        <v>259</v>
      </c>
      <c r="J10" s="1">
        <v>350</v>
      </c>
      <c r="K10" s="4">
        <f t="shared" si="6"/>
        <v>0.99024390243902438</v>
      </c>
      <c r="L10" s="4">
        <f t="shared" si="6"/>
        <v>1</v>
      </c>
      <c r="M10" s="4">
        <f t="shared" si="6"/>
        <v>0.9831460674157303</v>
      </c>
      <c r="N10" s="3">
        <f t="shared" si="7"/>
        <v>592</v>
      </c>
      <c r="O10" s="1">
        <v>259</v>
      </c>
      <c r="P10" s="1">
        <v>333</v>
      </c>
      <c r="Q10" s="4">
        <f t="shared" si="14"/>
        <v>0.95638126009693059</v>
      </c>
      <c r="R10" s="4">
        <f t="shared" si="0"/>
        <v>1</v>
      </c>
      <c r="S10" s="4">
        <f t="shared" si="8"/>
        <v>0.92757660167130918</v>
      </c>
      <c r="T10" s="3">
        <f t="shared" si="9"/>
        <v>12</v>
      </c>
      <c r="U10" s="1">
        <v>4</v>
      </c>
      <c r="V10" s="1">
        <v>8</v>
      </c>
      <c r="W10" s="3">
        <f t="shared" si="10"/>
        <v>609</v>
      </c>
      <c r="X10" s="1">
        <v>253</v>
      </c>
      <c r="Y10" s="1">
        <v>356</v>
      </c>
      <c r="Z10" s="4">
        <f t="shared" si="11"/>
        <v>0.98384491114701134</v>
      </c>
      <c r="AA10" s="4">
        <f t="shared" si="11"/>
        <v>0.97307692307692306</v>
      </c>
      <c r="AB10" s="4">
        <f t="shared" si="11"/>
        <v>0.99164345403899723</v>
      </c>
      <c r="AC10" s="1">
        <v>60</v>
      </c>
      <c r="AD10" s="1">
        <v>60</v>
      </c>
      <c r="AE10" s="4">
        <f t="shared" si="12"/>
        <v>1</v>
      </c>
      <c r="AF10" s="3">
        <f t="shared" si="13"/>
        <v>4</v>
      </c>
      <c r="AG10" s="1">
        <v>1</v>
      </c>
      <c r="AH10" s="1">
        <v>3</v>
      </c>
      <c r="AI10" s="1">
        <v>0</v>
      </c>
    </row>
    <row r="11" spans="1:35" ht="15.75">
      <c r="A11" s="2">
        <v>41</v>
      </c>
      <c r="B11" s="3">
        <f t="shared" si="1"/>
        <v>181</v>
      </c>
      <c r="C11" s="1">
        <v>71</v>
      </c>
      <c r="D11" s="1">
        <v>110</v>
      </c>
      <c r="E11" s="3">
        <f t="shared" si="2"/>
        <v>178</v>
      </c>
      <c r="F11" s="3">
        <f t="shared" si="3"/>
        <v>71</v>
      </c>
      <c r="G11" s="3">
        <f t="shared" si="4"/>
        <v>107</v>
      </c>
      <c r="H11" s="3">
        <f t="shared" si="5"/>
        <v>176</v>
      </c>
      <c r="I11" s="1">
        <v>71</v>
      </c>
      <c r="J11" s="1">
        <v>105</v>
      </c>
      <c r="K11" s="4">
        <f t="shared" si="6"/>
        <v>0.9887640449438202</v>
      </c>
      <c r="L11" s="4">
        <f t="shared" si="6"/>
        <v>1</v>
      </c>
      <c r="M11" s="4">
        <f t="shared" si="6"/>
        <v>0.98130841121495327</v>
      </c>
      <c r="N11" s="3">
        <f t="shared" si="7"/>
        <v>173</v>
      </c>
      <c r="O11" s="1">
        <v>71</v>
      </c>
      <c r="P11" s="1">
        <v>102</v>
      </c>
      <c r="Q11" s="4">
        <f t="shared" si="14"/>
        <v>0.95580110497237569</v>
      </c>
      <c r="R11" s="4">
        <f t="shared" si="0"/>
        <v>1</v>
      </c>
      <c r="S11" s="4">
        <f t="shared" si="8"/>
        <v>0.92727272727272725</v>
      </c>
      <c r="T11" s="3">
        <f t="shared" si="9"/>
        <v>4</v>
      </c>
      <c r="U11" s="1">
        <v>1</v>
      </c>
      <c r="V11" s="1">
        <v>3</v>
      </c>
      <c r="W11" s="3">
        <f t="shared" si="10"/>
        <v>176</v>
      </c>
      <c r="X11" s="1">
        <v>71</v>
      </c>
      <c r="Y11" s="1">
        <v>105</v>
      </c>
      <c r="Z11" s="4">
        <f t="shared" si="11"/>
        <v>0.97237569060773477</v>
      </c>
      <c r="AA11" s="4">
        <f t="shared" si="11"/>
        <v>1</v>
      </c>
      <c r="AB11" s="4">
        <f t="shared" si="11"/>
        <v>0.95454545454545459</v>
      </c>
      <c r="AC11" s="1">
        <v>30</v>
      </c>
      <c r="AD11" s="1">
        <v>30</v>
      </c>
      <c r="AE11" s="4">
        <f t="shared" si="12"/>
        <v>1</v>
      </c>
      <c r="AF11" s="3">
        <f t="shared" si="13"/>
        <v>3</v>
      </c>
      <c r="AG11" s="1">
        <v>0</v>
      </c>
      <c r="AH11" s="1">
        <v>3</v>
      </c>
      <c r="AI11" s="1">
        <v>0</v>
      </c>
    </row>
    <row r="12" spans="1:35" ht="15.75">
      <c r="A12" s="2">
        <v>48</v>
      </c>
      <c r="B12" s="3">
        <f t="shared" si="1"/>
        <v>477</v>
      </c>
      <c r="C12" s="1">
        <v>226</v>
      </c>
      <c r="D12" s="1">
        <v>251</v>
      </c>
      <c r="E12" s="3">
        <f t="shared" si="2"/>
        <v>473</v>
      </c>
      <c r="F12" s="3">
        <f t="shared" si="3"/>
        <v>224</v>
      </c>
      <c r="G12" s="3">
        <f t="shared" si="4"/>
        <v>249</v>
      </c>
      <c r="H12" s="3">
        <f t="shared" si="5"/>
        <v>473</v>
      </c>
      <c r="I12" s="1">
        <v>224</v>
      </c>
      <c r="J12" s="1">
        <v>249</v>
      </c>
      <c r="K12" s="4">
        <f t="shared" si="6"/>
        <v>1</v>
      </c>
      <c r="L12" s="4">
        <f t="shared" si="6"/>
        <v>1</v>
      </c>
      <c r="M12" s="4">
        <f t="shared" si="6"/>
        <v>1</v>
      </c>
      <c r="N12" s="3">
        <f t="shared" si="7"/>
        <v>453</v>
      </c>
      <c r="O12" s="1">
        <v>224</v>
      </c>
      <c r="P12" s="1">
        <v>229</v>
      </c>
      <c r="Q12" s="4">
        <f t="shared" si="14"/>
        <v>0.94968553459119498</v>
      </c>
      <c r="R12" s="4">
        <f t="shared" si="0"/>
        <v>1</v>
      </c>
      <c r="S12" s="4">
        <f t="shared" si="8"/>
        <v>0.91235059760956172</v>
      </c>
      <c r="T12" s="3">
        <f t="shared" si="9"/>
        <v>2</v>
      </c>
      <c r="U12" s="1">
        <v>0</v>
      </c>
      <c r="V12" s="1">
        <v>2</v>
      </c>
      <c r="W12" s="3">
        <f t="shared" si="10"/>
        <v>459</v>
      </c>
      <c r="X12" s="1">
        <v>214</v>
      </c>
      <c r="Y12" s="1">
        <v>245</v>
      </c>
      <c r="Z12" s="4">
        <f t="shared" si="11"/>
        <v>0.96226415094339623</v>
      </c>
      <c r="AA12" s="4">
        <f t="shared" si="11"/>
        <v>0.94690265486725667</v>
      </c>
      <c r="AB12" s="4">
        <f t="shared" si="11"/>
        <v>0.9760956175298805</v>
      </c>
      <c r="AC12" s="1">
        <v>30</v>
      </c>
      <c r="AD12" s="1">
        <v>30</v>
      </c>
      <c r="AE12" s="4">
        <f t="shared" si="12"/>
        <v>1</v>
      </c>
      <c r="AF12" s="3">
        <f t="shared" si="13"/>
        <v>3</v>
      </c>
      <c r="AG12" s="1">
        <v>1</v>
      </c>
      <c r="AH12" s="1">
        <v>2</v>
      </c>
      <c r="AI12" s="1">
        <v>1</v>
      </c>
    </row>
    <row r="13" spans="1:35" ht="15.75">
      <c r="A13" s="2">
        <v>53</v>
      </c>
      <c r="B13" s="3">
        <f t="shared" si="1"/>
        <v>1306</v>
      </c>
      <c r="C13" s="1">
        <v>601</v>
      </c>
      <c r="D13" s="1">
        <v>705</v>
      </c>
      <c r="E13" s="3">
        <f t="shared" si="2"/>
        <v>1300</v>
      </c>
      <c r="F13" s="3">
        <f t="shared" si="3"/>
        <v>600</v>
      </c>
      <c r="G13" s="3">
        <f t="shared" si="4"/>
        <v>700</v>
      </c>
      <c r="H13" s="3">
        <f t="shared" si="5"/>
        <v>1285</v>
      </c>
      <c r="I13" s="1">
        <v>600</v>
      </c>
      <c r="J13" s="1">
        <v>685</v>
      </c>
      <c r="K13" s="4">
        <f t="shared" si="6"/>
        <v>0.9884615384615385</v>
      </c>
      <c r="L13" s="4">
        <f t="shared" si="6"/>
        <v>1</v>
      </c>
      <c r="M13" s="4">
        <f t="shared" si="6"/>
        <v>0.97857142857142854</v>
      </c>
      <c r="N13" s="3">
        <f t="shared" si="7"/>
        <v>1254</v>
      </c>
      <c r="O13" s="1">
        <v>600</v>
      </c>
      <c r="P13" s="1">
        <v>654</v>
      </c>
      <c r="Q13" s="4">
        <f t="shared" si="14"/>
        <v>0.96018376722817766</v>
      </c>
      <c r="R13" s="4">
        <f t="shared" si="0"/>
        <v>1</v>
      </c>
      <c r="S13" s="4">
        <f t="shared" si="8"/>
        <v>0.92765957446808511</v>
      </c>
      <c r="T13" s="3">
        <f t="shared" si="9"/>
        <v>10</v>
      </c>
      <c r="U13" s="1">
        <v>2</v>
      </c>
      <c r="V13" s="1">
        <v>8</v>
      </c>
      <c r="W13" s="3">
        <f t="shared" si="10"/>
        <v>1275</v>
      </c>
      <c r="X13" s="1">
        <v>591</v>
      </c>
      <c r="Y13" s="1">
        <v>684</v>
      </c>
      <c r="Z13" s="4">
        <f t="shared" si="11"/>
        <v>0.97626339969372133</v>
      </c>
      <c r="AA13" s="4">
        <f t="shared" si="11"/>
        <v>0.98336106489184694</v>
      </c>
      <c r="AB13" s="4">
        <f t="shared" si="11"/>
        <v>0.97021276595744677</v>
      </c>
      <c r="AC13" s="1">
        <v>120</v>
      </c>
      <c r="AD13" s="1">
        <v>120</v>
      </c>
      <c r="AE13" s="4">
        <f t="shared" si="12"/>
        <v>1</v>
      </c>
      <c r="AF13" s="3">
        <f t="shared" si="13"/>
        <v>6</v>
      </c>
      <c r="AG13" s="1">
        <v>1</v>
      </c>
      <c r="AH13" s="1">
        <v>5</v>
      </c>
      <c r="AI13" s="1">
        <v>0</v>
      </c>
    </row>
    <row r="14" spans="1:35" ht="15.75">
      <c r="A14" s="2">
        <v>66</v>
      </c>
      <c r="B14" s="3">
        <f t="shared" si="1"/>
        <v>466</v>
      </c>
      <c r="C14" s="1">
        <v>227</v>
      </c>
      <c r="D14" s="1">
        <v>239</v>
      </c>
      <c r="E14" s="3">
        <f t="shared" si="2"/>
        <v>466</v>
      </c>
      <c r="F14" s="3">
        <f t="shared" si="3"/>
        <v>227</v>
      </c>
      <c r="G14" s="3">
        <f t="shared" si="4"/>
        <v>239</v>
      </c>
      <c r="H14" s="3">
        <f t="shared" si="5"/>
        <v>459</v>
      </c>
      <c r="I14" s="1">
        <v>227</v>
      </c>
      <c r="J14" s="1">
        <v>232</v>
      </c>
      <c r="K14" s="4">
        <f t="shared" si="6"/>
        <v>0.98497854077253222</v>
      </c>
      <c r="L14" s="4">
        <f t="shared" si="6"/>
        <v>1</v>
      </c>
      <c r="M14" s="4">
        <f t="shared" si="6"/>
        <v>0.97071129707112969</v>
      </c>
      <c r="N14" s="3">
        <f t="shared" si="7"/>
        <v>450</v>
      </c>
      <c r="O14" s="1">
        <v>227</v>
      </c>
      <c r="P14" s="1">
        <v>223</v>
      </c>
      <c r="Q14" s="4">
        <f t="shared" si="14"/>
        <v>0.96566523605150212</v>
      </c>
      <c r="R14" s="4">
        <f t="shared" si="0"/>
        <v>1</v>
      </c>
      <c r="S14" s="4">
        <f t="shared" si="8"/>
        <v>0.93305439330543938</v>
      </c>
      <c r="T14" s="3">
        <f t="shared" si="9"/>
        <v>4</v>
      </c>
      <c r="U14" s="1">
        <v>1</v>
      </c>
      <c r="V14" s="1">
        <v>3</v>
      </c>
      <c r="W14" s="3">
        <f t="shared" si="10"/>
        <v>459</v>
      </c>
      <c r="X14" s="1">
        <v>227</v>
      </c>
      <c r="Y14" s="1">
        <v>232</v>
      </c>
      <c r="Z14" s="4">
        <f t="shared" si="11"/>
        <v>0.98497854077253222</v>
      </c>
      <c r="AA14" s="4">
        <f t="shared" si="11"/>
        <v>1</v>
      </c>
      <c r="AB14" s="4">
        <f t="shared" si="11"/>
        <v>0.97071129707112969</v>
      </c>
      <c r="AC14" s="1">
        <v>60</v>
      </c>
      <c r="AD14" s="1">
        <v>60</v>
      </c>
      <c r="AE14" s="4">
        <f t="shared" si="12"/>
        <v>1</v>
      </c>
      <c r="AF14" s="3">
        <f t="shared" si="13"/>
        <v>0</v>
      </c>
      <c r="AG14" s="1">
        <v>0</v>
      </c>
      <c r="AH14" s="1">
        <v>0</v>
      </c>
      <c r="AI14" s="1">
        <v>0</v>
      </c>
    </row>
    <row r="15" spans="1:35" ht="15.75">
      <c r="A15" s="2">
        <v>120</v>
      </c>
      <c r="B15" s="3">
        <f t="shared" si="1"/>
        <v>298</v>
      </c>
      <c r="C15" s="1">
        <v>162</v>
      </c>
      <c r="D15" s="1">
        <v>136</v>
      </c>
      <c r="E15" s="3">
        <f t="shared" si="2"/>
        <v>297</v>
      </c>
      <c r="F15" s="3">
        <f t="shared" si="3"/>
        <v>161</v>
      </c>
      <c r="G15" s="3">
        <f t="shared" si="4"/>
        <v>136</v>
      </c>
      <c r="H15" s="3">
        <f t="shared" si="5"/>
        <v>297</v>
      </c>
      <c r="I15" s="1">
        <v>161</v>
      </c>
      <c r="J15" s="1">
        <v>136</v>
      </c>
      <c r="K15" s="4">
        <f t="shared" si="6"/>
        <v>1</v>
      </c>
      <c r="L15" s="4">
        <f t="shared" si="6"/>
        <v>1</v>
      </c>
      <c r="M15" s="4">
        <f t="shared" si="6"/>
        <v>1</v>
      </c>
      <c r="N15" s="3">
        <f t="shared" si="7"/>
        <v>294</v>
      </c>
      <c r="O15" s="1">
        <v>161</v>
      </c>
      <c r="P15" s="1">
        <v>133</v>
      </c>
      <c r="Q15" s="4">
        <f t="shared" si="14"/>
        <v>0.98657718120805371</v>
      </c>
      <c r="R15" s="4">
        <f t="shared" si="0"/>
        <v>1</v>
      </c>
      <c r="S15" s="4">
        <f t="shared" si="8"/>
        <v>0.9779411764705882</v>
      </c>
      <c r="T15" s="3">
        <f t="shared" si="9"/>
        <v>12</v>
      </c>
      <c r="U15" s="1">
        <v>6</v>
      </c>
      <c r="V15" s="1">
        <v>6</v>
      </c>
      <c r="W15" s="3">
        <f t="shared" si="10"/>
        <v>280</v>
      </c>
      <c r="X15" s="1">
        <v>147</v>
      </c>
      <c r="Y15" s="1">
        <v>133</v>
      </c>
      <c r="Z15" s="4">
        <f t="shared" si="11"/>
        <v>0.93959731543624159</v>
      </c>
      <c r="AA15" s="4">
        <f t="shared" si="11"/>
        <v>0.90740740740740744</v>
      </c>
      <c r="AB15" s="4">
        <f t="shared" si="11"/>
        <v>0.9779411764705882</v>
      </c>
      <c r="AC15" s="1">
        <v>60</v>
      </c>
      <c r="AD15" s="1">
        <v>60</v>
      </c>
      <c r="AE15" s="4">
        <f t="shared" si="12"/>
        <v>1</v>
      </c>
      <c r="AF15" s="3">
        <f t="shared" si="13"/>
        <v>1</v>
      </c>
      <c r="AG15" s="1">
        <v>1</v>
      </c>
      <c r="AH15" s="1">
        <v>0</v>
      </c>
      <c r="AI15" s="1">
        <v>0</v>
      </c>
    </row>
    <row r="16" spans="1:35" ht="15.75">
      <c r="A16" s="2" t="s">
        <v>24</v>
      </c>
      <c r="B16" s="3">
        <f t="shared" si="1"/>
        <v>5740</v>
      </c>
      <c r="C16" s="3">
        <f>SUM(C6:C15)</f>
        <v>2586</v>
      </c>
      <c r="D16" s="3">
        <f>SUM(D6:D15)</f>
        <v>3154</v>
      </c>
      <c r="E16" s="3">
        <f t="shared" si="2"/>
        <v>5711</v>
      </c>
      <c r="F16" s="3">
        <f t="shared" si="3"/>
        <v>2576</v>
      </c>
      <c r="G16" s="3">
        <f t="shared" si="4"/>
        <v>3135</v>
      </c>
      <c r="H16" s="3">
        <f t="shared" si="5"/>
        <v>5658</v>
      </c>
      <c r="I16" s="3">
        <f>SUM(I6:I15)</f>
        <v>2576</v>
      </c>
      <c r="J16" s="3">
        <f>SUM(J6:J15)</f>
        <v>3082</v>
      </c>
      <c r="K16" s="4">
        <f t="shared" si="6"/>
        <v>0.99071966380668885</v>
      </c>
      <c r="L16" s="4">
        <f t="shared" si="6"/>
        <v>1</v>
      </c>
      <c r="M16" s="4">
        <f t="shared" si="6"/>
        <v>0.98309409888357258</v>
      </c>
      <c r="N16" s="3">
        <f t="shared" si="7"/>
        <v>5551</v>
      </c>
      <c r="O16" s="3">
        <f>SUM(O6:O15)</f>
        <v>2576</v>
      </c>
      <c r="P16" s="3">
        <f>SUM(P6:P15)</f>
        <v>2975</v>
      </c>
      <c r="Q16" s="4">
        <f t="shared" si="14"/>
        <v>0.96707317073170729</v>
      </c>
      <c r="R16" s="4">
        <f t="shared" si="0"/>
        <v>1</v>
      </c>
      <c r="S16" s="4">
        <f t="shared" si="8"/>
        <v>0.94324667089410275</v>
      </c>
      <c r="T16" s="3">
        <f t="shared" si="9"/>
        <v>69</v>
      </c>
      <c r="U16" s="3">
        <f>SUM(U6:U15)</f>
        <v>18</v>
      </c>
      <c r="V16" s="3">
        <f>SUM(V6:V15)</f>
        <v>51</v>
      </c>
      <c r="W16" s="3">
        <f t="shared" si="10"/>
        <v>5548</v>
      </c>
      <c r="X16" s="3">
        <f>SUM(X6:X15)</f>
        <v>2489</v>
      </c>
      <c r="Y16" s="3">
        <f>SUM(Y6:Y15)</f>
        <v>3059</v>
      </c>
      <c r="Z16" s="4">
        <f t="shared" si="11"/>
        <v>0.96655052264808361</v>
      </c>
      <c r="AA16" s="4">
        <f t="shared" si="11"/>
        <v>0.9624903325599381</v>
      </c>
      <c r="AB16" s="4">
        <f t="shared" si="11"/>
        <v>0.96987951807228912</v>
      </c>
      <c r="AC16" s="3">
        <f>SUM(AC6:AC15)</f>
        <v>572</v>
      </c>
      <c r="AD16" s="3">
        <f>SUM(AD6:AD15)</f>
        <v>572</v>
      </c>
      <c r="AE16" s="4">
        <f t="shared" si="12"/>
        <v>1</v>
      </c>
      <c r="AF16" s="3">
        <f t="shared" si="13"/>
        <v>28</v>
      </c>
      <c r="AG16" s="3">
        <f>SUM(AG6:AG15)</f>
        <v>9</v>
      </c>
      <c r="AH16" s="3">
        <f>SUM(AH6:AH15)</f>
        <v>19</v>
      </c>
      <c r="AI16" s="3">
        <f>SUM(AI6:AI15)</f>
        <v>1</v>
      </c>
    </row>
    <row r="18" spans="2:10">
      <c r="B18" t="s">
        <v>21</v>
      </c>
      <c r="J18" t="s">
        <v>22</v>
      </c>
    </row>
    <row r="21" spans="2:10">
      <c r="B21" t="s">
        <v>23</v>
      </c>
    </row>
    <row r="53" spans="1:3">
      <c r="A53" s="38" t="s">
        <v>0</v>
      </c>
      <c r="B53" t="s">
        <v>27</v>
      </c>
    </row>
    <row r="54" spans="1:3">
      <c r="A54" s="39"/>
      <c r="B54" s="42" t="s">
        <v>25</v>
      </c>
      <c r="C54" s="43" t="s">
        <v>26</v>
      </c>
    </row>
    <row r="55" spans="1:3">
      <c r="A55" s="40"/>
      <c r="B55" s="42"/>
      <c r="C55" s="43"/>
    </row>
    <row r="56" spans="1:3" ht="15.75">
      <c r="A56" s="2">
        <v>7</v>
      </c>
      <c r="B56" s="10">
        <f>Січень!S6</f>
        <v>0.97478991596638653</v>
      </c>
      <c r="C56" s="10">
        <f>S6</f>
        <v>0.96666666666666667</v>
      </c>
    </row>
    <row r="57" spans="1:3" ht="15.75">
      <c r="A57" s="2">
        <v>10</v>
      </c>
      <c r="B57" s="10">
        <f>Січень!S7</f>
        <v>0.98713826366559487</v>
      </c>
      <c r="C57" s="10">
        <f t="shared" ref="C57:C66" si="15">S7</f>
        <v>0.96261682242990654</v>
      </c>
    </row>
    <row r="58" spans="1:3" ht="15.75">
      <c r="A58" s="2">
        <v>12</v>
      </c>
      <c r="B58" s="10">
        <f>Січень!S8</f>
        <v>0.93436293436293438</v>
      </c>
      <c r="C58" s="10">
        <f t="shared" si="15"/>
        <v>0.94423076923076921</v>
      </c>
    </row>
    <row r="59" spans="1:3" ht="15.75">
      <c r="A59" s="2">
        <v>34</v>
      </c>
      <c r="B59" s="10">
        <f>Січень!S9</f>
        <v>0.97435897435897434</v>
      </c>
      <c r="C59" s="10">
        <f t="shared" si="15"/>
        <v>0.97964376590330793</v>
      </c>
    </row>
    <row r="60" spans="1:3" ht="15.75">
      <c r="A60" s="2">
        <v>35</v>
      </c>
      <c r="B60" s="10">
        <f>Січень!S10</f>
        <v>0.94301994301994307</v>
      </c>
      <c r="C60" s="10">
        <f t="shared" si="15"/>
        <v>0.92757660167130918</v>
      </c>
    </row>
    <row r="61" spans="1:3" ht="15.75">
      <c r="A61" s="2">
        <v>41</v>
      </c>
      <c r="B61" s="10">
        <f>Січень!S11</f>
        <v>0.93457943925233644</v>
      </c>
      <c r="C61" s="10">
        <f t="shared" si="15"/>
        <v>0.92727272727272725</v>
      </c>
    </row>
    <row r="62" spans="1:3" ht="15.75">
      <c r="A62" s="2">
        <v>48</v>
      </c>
      <c r="B62" s="10">
        <f>Січень!S12</f>
        <v>0.92244897959183669</v>
      </c>
      <c r="C62" s="10">
        <f t="shared" si="15"/>
        <v>0.91235059760956172</v>
      </c>
    </row>
    <row r="63" spans="1:3" ht="15.75">
      <c r="A63" s="2">
        <v>53</v>
      </c>
      <c r="B63" s="10">
        <f>Січень!S13</f>
        <v>0.93409742120343842</v>
      </c>
      <c r="C63" s="10">
        <f t="shared" si="15"/>
        <v>0.92765957446808511</v>
      </c>
    </row>
    <row r="64" spans="1:3" ht="15.75">
      <c r="A64" s="2">
        <v>66</v>
      </c>
      <c r="B64" s="10">
        <f>Січень!S14</f>
        <v>0.93360995850622408</v>
      </c>
      <c r="C64" s="10">
        <f t="shared" si="15"/>
        <v>0.93305439330543938</v>
      </c>
    </row>
    <row r="65" spans="1:3" ht="15.75">
      <c r="A65" s="2">
        <v>120</v>
      </c>
      <c r="B65" s="10">
        <f>Січень!S15</f>
        <v>0.9850746268656716</v>
      </c>
      <c r="C65" s="10">
        <f t="shared" si="15"/>
        <v>0.9779411764705882</v>
      </c>
    </row>
    <row r="66" spans="1:3" ht="15.75">
      <c r="A66" s="2" t="s">
        <v>24</v>
      </c>
      <c r="B66" s="10">
        <f>Січень!S16</f>
        <v>0.94829800899165062</v>
      </c>
      <c r="C66" s="10">
        <f t="shared" si="15"/>
        <v>0.94324667089410275</v>
      </c>
    </row>
  </sheetData>
  <mergeCells count="40">
    <mergeCell ref="N4:N5"/>
    <mergeCell ref="O4:P4"/>
    <mergeCell ref="W3:Y3"/>
    <mergeCell ref="Z3:AB3"/>
    <mergeCell ref="N3:P3"/>
    <mergeCell ref="AI3:AI5"/>
    <mergeCell ref="Z4:Z5"/>
    <mergeCell ref="AA4:AB4"/>
    <mergeCell ref="AG4:AH4"/>
    <mergeCell ref="AC4:AC5"/>
    <mergeCell ref="T4:T5"/>
    <mergeCell ref="U4:V4"/>
    <mergeCell ref="W4:W5"/>
    <mergeCell ref="R4:S4"/>
    <mergeCell ref="X4:Y4"/>
    <mergeCell ref="AF3:AH3"/>
    <mergeCell ref="AC3:AE3"/>
    <mergeCell ref="AD4:AD5"/>
    <mergeCell ref="AE4:AE5"/>
    <mergeCell ref="AF4:AF5"/>
    <mergeCell ref="A53:A55"/>
    <mergeCell ref="B54:B55"/>
    <mergeCell ref="C54:C55"/>
    <mergeCell ref="Q3:S3"/>
    <mergeCell ref="B4:B5"/>
    <mergeCell ref="C4:D4"/>
    <mergeCell ref="K4:K5"/>
    <mergeCell ref="Q4:Q5"/>
    <mergeCell ref="I4:J4"/>
    <mergeCell ref="L4:M4"/>
    <mergeCell ref="D2:P2"/>
    <mergeCell ref="A3:A5"/>
    <mergeCell ref="B3:D3"/>
    <mergeCell ref="E3:G3"/>
    <mergeCell ref="H3:J3"/>
    <mergeCell ref="T3:V3"/>
    <mergeCell ref="E4:E5"/>
    <mergeCell ref="F4:G4"/>
    <mergeCell ref="H4:H5"/>
    <mergeCell ref="K3:M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verticalDpi="0" r:id="rId1"/>
  <headerFooter alignWithMargins="0"/>
  <rowBreaks count="1" manualBreakCount="1">
    <brk id="2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topLeftCell="A2" zoomScale="80" zoomScaleNormal="80" workbookViewId="0">
      <selection activeCell="S39" sqref="S39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6.710937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7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1" spans="1:35" ht="57.75" customHeight="1"/>
    <row r="2" spans="1:35" ht="27" customHeight="1">
      <c r="A2" s="9"/>
      <c r="B2" s="9"/>
      <c r="C2" s="9"/>
      <c r="D2" s="15" t="s">
        <v>43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38" t="s">
        <v>0</v>
      </c>
      <c r="B3" s="41" t="s">
        <v>44</v>
      </c>
      <c r="C3" s="35"/>
      <c r="D3" s="31"/>
      <c r="E3" s="30" t="s">
        <v>1</v>
      </c>
      <c r="F3" s="35"/>
      <c r="G3" s="31"/>
      <c r="H3" s="30" t="s">
        <v>2</v>
      </c>
      <c r="I3" s="35"/>
      <c r="J3" s="31"/>
      <c r="K3" s="30" t="s">
        <v>3</v>
      </c>
      <c r="L3" s="35"/>
      <c r="M3" s="31"/>
      <c r="N3" s="28" t="s">
        <v>4</v>
      </c>
      <c r="O3" s="36"/>
      <c r="P3" s="29"/>
      <c r="Q3" s="30" t="s">
        <v>5</v>
      </c>
      <c r="R3" s="35"/>
      <c r="S3" s="31"/>
      <c r="T3" s="30" t="s">
        <v>6</v>
      </c>
      <c r="U3" s="35"/>
      <c r="V3" s="31"/>
      <c r="W3" s="28" t="s">
        <v>7</v>
      </c>
      <c r="X3" s="36"/>
      <c r="Y3" s="29"/>
      <c r="Z3" s="30" t="s">
        <v>8</v>
      </c>
      <c r="AA3" s="35"/>
      <c r="AB3" s="31"/>
      <c r="AC3" s="28" t="s">
        <v>9</v>
      </c>
      <c r="AD3" s="36"/>
      <c r="AE3" s="29"/>
      <c r="AF3" s="30" t="s">
        <v>10</v>
      </c>
      <c r="AG3" s="35"/>
      <c r="AH3" s="31"/>
      <c r="AI3" s="32" t="s">
        <v>11</v>
      </c>
    </row>
    <row r="4" spans="1:35">
      <c r="A4" s="39"/>
      <c r="B4" s="24" t="s">
        <v>16</v>
      </c>
      <c r="C4" s="30" t="s">
        <v>12</v>
      </c>
      <c r="D4" s="31"/>
      <c r="E4" s="24" t="s">
        <v>16</v>
      </c>
      <c r="F4" s="30" t="s">
        <v>12</v>
      </c>
      <c r="G4" s="31"/>
      <c r="H4" s="24" t="s">
        <v>16</v>
      </c>
      <c r="I4" s="30" t="s">
        <v>12</v>
      </c>
      <c r="J4" s="31"/>
      <c r="K4" s="24" t="s">
        <v>16</v>
      </c>
      <c r="L4" s="30" t="s">
        <v>12</v>
      </c>
      <c r="M4" s="31"/>
      <c r="N4" s="26" t="s">
        <v>16</v>
      </c>
      <c r="O4" s="28" t="s">
        <v>12</v>
      </c>
      <c r="P4" s="29"/>
      <c r="Q4" s="24" t="s">
        <v>16</v>
      </c>
      <c r="R4" s="30" t="s">
        <v>12</v>
      </c>
      <c r="S4" s="31"/>
      <c r="T4" s="24" t="s">
        <v>16</v>
      </c>
      <c r="U4" s="30" t="s">
        <v>12</v>
      </c>
      <c r="V4" s="31"/>
      <c r="W4" s="26" t="s">
        <v>16</v>
      </c>
      <c r="X4" s="28" t="s">
        <v>12</v>
      </c>
      <c r="Y4" s="29"/>
      <c r="Z4" s="24" t="s">
        <v>16</v>
      </c>
      <c r="AA4" s="30" t="s">
        <v>12</v>
      </c>
      <c r="AB4" s="31"/>
      <c r="AC4" s="26" t="s">
        <v>13</v>
      </c>
      <c r="AD4" s="26" t="s">
        <v>14</v>
      </c>
      <c r="AE4" s="26" t="s">
        <v>15</v>
      </c>
      <c r="AF4" s="24" t="s">
        <v>16</v>
      </c>
      <c r="AG4" s="30" t="s">
        <v>12</v>
      </c>
      <c r="AH4" s="31"/>
      <c r="AI4" s="33"/>
    </row>
    <row r="5" spans="1:35" ht="49.5">
      <c r="A5" s="40"/>
      <c r="B5" s="25"/>
      <c r="C5" s="6" t="s">
        <v>17</v>
      </c>
      <c r="D5" s="6" t="s">
        <v>18</v>
      </c>
      <c r="E5" s="25"/>
      <c r="F5" s="6" t="s">
        <v>17</v>
      </c>
      <c r="G5" s="6" t="s">
        <v>18</v>
      </c>
      <c r="H5" s="25"/>
      <c r="I5" s="6" t="s">
        <v>17</v>
      </c>
      <c r="J5" s="6" t="s">
        <v>18</v>
      </c>
      <c r="K5" s="25"/>
      <c r="L5" s="6" t="s">
        <v>17</v>
      </c>
      <c r="M5" s="6" t="s">
        <v>18</v>
      </c>
      <c r="N5" s="27"/>
      <c r="O5" s="7" t="s">
        <v>17</v>
      </c>
      <c r="P5" s="7" t="s">
        <v>18</v>
      </c>
      <c r="Q5" s="25"/>
      <c r="R5" s="6" t="s">
        <v>17</v>
      </c>
      <c r="S5" s="6" t="s">
        <v>18</v>
      </c>
      <c r="T5" s="25"/>
      <c r="U5" s="6" t="s">
        <v>17</v>
      </c>
      <c r="V5" s="6" t="s">
        <v>18</v>
      </c>
      <c r="W5" s="27"/>
      <c r="X5" s="7" t="s">
        <v>17</v>
      </c>
      <c r="Y5" s="7" t="s">
        <v>18</v>
      </c>
      <c r="Z5" s="25"/>
      <c r="AA5" s="6" t="s">
        <v>17</v>
      </c>
      <c r="AB5" s="6" t="s">
        <v>18</v>
      </c>
      <c r="AC5" s="27"/>
      <c r="AD5" s="27"/>
      <c r="AE5" s="27"/>
      <c r="AF5" s="25"/>
      <c r="AG5" s="8" t="s">
        <v>19</v>
      </c>
      <c r="AH5" s="8" t="s">
        <v>20</v>
      </c>
      <c r="AI5" s="34"/>
    </row>
    <row r="6" spans="1:35" ht="27.95" customHeight="1">
      <c r="A6" s="2">
        <v>7</v>
      </c>
      <c r="B6" s="3">
        <f>C6+D6</f>
        <v>224</v>
      </c>
      <c r="C6" s="1">
        <v>106</v>
      </c>
      <c r="D6" s="1">
        <v>118</v>
      </c>
      <c r="E6" s="3">
        <f>F6+G6</f>
        <v>221</v>
      </c>
      <c r="F6" s="3">
        <f>C6-AG6-AI6</f>
        <v>104</v>
      </c>
      <c r="G6" s="3">
        <f>D6-AH6</f>
        <v>117</v>
      </c>
      <c r="H6" s="3">
        <f>I6+J6</f>
        <v>221</v>
      </c>
      <c r="I6" s="1">
        <v>104</v>
      </c>
      <c r="J6" s="1">
        <v>117</v>
      </c>
      <c r="K6" s="4">
        <f>H6/E6</f>
        <v>1</v>
      </c>
      <c r="L6" s="4">
        <f>I6/F6</f>
        <v>1</v>
      </c>
      <c r="M6" s="4">
        <f>J6/G6</f>
        <v>1</v>
      </c>
      <c r="N6" s="3">
        <f>O6+P6</f>
        <v>218</v>
      </c>
      <c r="O6" s="1">
        <v>104</v>
      </c>
      <c r="P6" s="1">
        <v>114</v>
      </c>
      <c r="Q6" s="4">
        <f>N6/E6</f>
        <v>0.98642533936651589</v>
      </c>
      <c r="R6" s="4">
        <f>O6/F6</f>
        <v>1</v>
      </c>
      <c r="S6" s="4">
        <f>P6/G6</f>
        <v>0.97435897435897434</v>
      </c>
      <c r="T6" s="3">
        <f>U6+V6</f>
        <v>7</v>
      </c>
      <c r="U6" s="1">
        <v>4</v>
      </c>
      <c r="V6" s="1">
        <v>3</v>
      </c>
      <c r="W6" s="3">
        <f>X6+Y6</f>
        <v>218</v>
      </c>
      <c r="X6" s="1">
        <v>101</v>
      </c>
      <c r="Y6" s="1">
        <v>117</v>
      </c>
      <c r="Z6" s="4">
        <f>W6/B6</f>
        <v>0.9732142857142857</v>
      </c>
      <c r="AA6" s="4">
        <f>X6/C6</f>
        <v>0.95283018867924529</v>
      </c>
      <c r="AB6" s="4">
        <f>Y6/D6</f>
        <v>0.99152542372881358</v>
      </c>
      <c r="AC6" s="1">
        <v>30</v>
      </c>
      <c r="AD6" s="1">
        <v>30</v>
      </c>
      <c r="AE6" s="4">
        <f>AD6/AC6</f>
        <v>1</v>
      </c>
      <c r="AF6" s="3">
        <f>AG6+AH6</f>
        <v>3</v>
      </c>
      <c r="AG6" s="1">
        <v>2</v>
      </c>
      <c r="AH6" s="1">
        <v>1</v>
      </c>
      <c r="AI6" s="1">
        <v>0</v>
      </c>
    </row>
    <row r="7" spans="1:35" ht="27.95" customHeight="1">
      <c r="A7" s="2">
        <v>10</v>
      </c>
      <c r="B7" s="3">
        <f t="shared" ref="B7:B16" si="0">C7+D7</f>
        <v>533</v>
      </c>
      <c r="C7" s="1">
        <v>214</v>
      </c>
      <c r="D7" s="1">
        <v>319</v>
      </c>
      <c r="E7" s="3">
        <f t="shared" ref="E7:E16" si="1">F7+G7</f>
        <v>529</v>
      </c>
      <c r="F7" s="3">
        <f t="shared" ref="F7:F16" si="2">C7-AG7-AI7</f>
        <v>213</v>
      </c>
      <c r="G7" s="3">
        <f t="shared" ref="G7:G16" si="3">D7-AH7</f>
        <v>316</v>
      </c>
      <c r="H7" s="3">
        <f t="shared" ref="H7:H16" si="4">I7+J7</f>
        <v>525</v>
      </c>
      <c r="I7" s="1">
        <v>213</v>
      </c>
      <c r="J7" s="1">
        <v>312</v>
      </c>
      <c r="K7" s="4">
        <f t="shared" ref="K7:M16" si="5">H7/E7</f>
        <v>0.99243856332703217</v>
      </c>
      <c r="L7" s="4">
        <f t="shared" si="5"/>
        <v>1</v>
      </c>
      <c r="M7" s="4">
        <f t="shared" si="5"/>
        <v>0.98734177215189878</v>
      </c>
      <c r="N7" s="3">
        <f t="shared" ref="N7:N16" si="6">O7+P7</f>
        <v>525</v>
      </c>
      <c r="O7" s="1">
        <v>213</v>
      </c>
      <c r="P7" s="1">
        <v>312</v>
      </c>
      <c r="Q7" s="4">
        <f t="shared" ref="Q7:Q16" si="7">N7/E7</f>
        <v>0.99243856332703217</v>
      </c>
      <c r="R7" s="4">
        <f t="shared" ref="R7:R16" si="8">O7/F7</f>
        <v>1</v>
      </c>
      <c r="S7" s="4">
        <f t="shared" ref="S7:S16" si="9">P7/G7</f>
        <v>0.98734177215189878</v>
      </c>
      <c r="T7" s="3">
        <f t="shared" ref="T7:T16" si="10">U7+V7</f>
        <v>7</v>
      </c>
      <c r="U7" s="1">
        <v>0</v>
      </c>
      <c r="V7" s="1">
        <v>7</v>
      </c>
      <c r="W7" s="3">
        <f t="shared" ref="W7:W16" si="11">X7+Y7</f>
        <v>525</v>
      </c>
      <c r="X7" s="1">
        <v>213</v>
      </c>
      <c r="Y7" s="1">
        <v>312</v>
      </c>
      <c r="Z7" s="4">
        <f t="shared" ref="Z7:AB16" si="12">W7/B7</f>
        <v>0.98499061913696062</v>
      </c>
      <c r="AA7" s="4">
        <f t="shared" si="12"/>
        <v>0.99532710280373837</v>
      </c>
      <c r="AB7" s="4">
        <f t="shared" si="12"/>
        <v>0.9780564263322884</v>
      </c>
      <c r="AC7" s="1">
        <v>30</v>
      </c>
      <c r="AD7" s="1">
        <v>30</v>
      </c>
      <c r="AE7" s="4">
        <f t="shared" ref="AE7:AE16" si="13">AD7/AC7</f>
        <v>1</v>
      </c>
      <c r="AF7" s="3">
        <f t="shared" ref="AF7:AF16" si="14">AG7+AH7</f>
        <v>4</v>
      </c>
      <c r="AG7" s="1">
        <v>1</v>
      </c>
      <c r="AH7" s="1">
        <v>3</v>
      </c>
      <c r="AI7" s="1">
        <v>0</v>
      </c>
    </row>
    <row r="8" spans="1:35" ht="27.95" customHeight="1">
      <c r="A8" s="2">
        <v>12</v>
      </c>
      <c r="B8" s="3">
        <f t="shared" si="0"/>
        <v>884</v>
      </c>
      <c r="C8" s="1">
        <v>364</v>
      </c>
      <c r="D8" s="1">
        <v>520</v>
      </c>
      <c r="E8" s="3">
        <f t="shared" si="1"/>
        <v>880</v>
      </c>
      <c r="F8" s="3">
        <f t="shared" si="2"/>
        <v>362</v>
      </c>
      <c r="G8" s="3">
        <f t="shared" si="3"/>
        <v>518</v>
      </c>
      <c r="H8" s="3">
        <f t="shared" si="4"/>
        <v>876</v>
      </c>
      <c r="I8" s="1">
        <v>362</v>
      </c>
      <c r="J8" s="1">
        <v>514</v>
      </c>
      <c r="K8" s="4">
        <f t="shared" si="5"/>
        <v>0.99545454545454548</v>
      </c>
      <c r="L8" s="4">
        <f t="shared" si="5"/>
        <v>1</v>
      </c>
      <c r="M8" s="4">
        <f t="shared" si="5"/>
        <v>0.99227799227799229</v>
      </c>
      <c r="N8" s="3">
        <f t="shared" si="6"/>
        <v>853</v>
      </c>
      <c r="O8" s="1">
        <v>362</v>
      </c>
      <c r="P8" s="1">
        <v>491</v>
      </c>
      <c r="Q8" s="4">
        <f t="shared" si="7"/>
        <v>0.96931818181818186</v>
      </c>
      <c r="R8" s="4">
        <f t="shared" si="8"/>
        <v>1</v>
      </c>
      <c r="S8" s="4">
        <f t="shared" si="9"/>
        <v>0.94787644787644787</v>
      </c>
      <c r="T8" s="3">
        <f t="shared" si="10"/>
        <v>10</v>
      </c>
      <c r="U8" s="1">
        <v>1</v>
      </c>
      <c r="V8" s="1">
        <v>9</v>
      </c>
      <c r="W8" s="3">
        <f t="shared" si="11"/>
        <v>842</v>
      </c>
      <c r="X8" s="1">
        <v>346</v>
      </c>
      <c r="Y8" s="1">
        <v>496</v>
      </c>
      <c r="Z8" s="4">
        <f t="shared" si="12"/>
        <v>0.95248868778280538</v>
      </c>
      <c r="AA8" s="4">
        <f t="shared" si="12"/>
        <v>0.9505494505494505</v>
      </c>
      <c r="AB8" s="4">
        <f t="shared" si="12"/>
        <v>0.9538461538461539</v>
      </c>
      <c r="AC8" s="1">
        <v>60</v>
      </c>
      <c r="AD8" s="1">
        <v>60</v>
      </c>
      <c r="AE8" s="4">
        <f t="shared" si="13"/>
        <v>1</v>
      </c>
      <c r="AF8" s="3">
        <f t="shared" si="14"/>
        <v>4</v>
      </c>
      <c r="AG8" s="1">
        <v>2</v>
      </c>
      <c r="AH8" s="1">
        <v>2</v>
      </c>
      <c r="AI8" s="1">
        <v>0</v>
      </c>
    </row>
    <row r="9" spans="1:35" ht="27.95" customHeight="1">
      <c r="A9" s="2">
        <v>34</v>
      </c>
      <c r="B9" s="3">
        <f t="shared" si="0"/>
        <v>745</v>
      </c>
      <c r="C9" s="1">
        <v>352</v>
      </c>
      <c r="D9" s="1">
        <v>393</v>
      </c>
      <c r="E9" s="3">
        <f t="shared" si="1"/>
        <v>745</v>
      </c>
      <c r="F9" s="3">
        <f t="shared" si="2"/>
        <v>352</v>
      </c>
      <c r="G9" s="3">
        <f t="shared" si="3"/>
        <v>393</v>
      </c>
      <c r="H9" s="3">
        <f t="shared" si="4"/>
        <v>738</v>
      </c>
      <c r="I9" s="1">
        <v>352</v>
      </c>
      <c r="J9" s="1">
        <v>386</v>
      </c>
      <c r="K9" s="4">
        <f t="shared" si="5"/>
        <v>0.99060402684563753</v>
      </c>
      <c r="L9" s="4">
        <f t="shared" si="5"/>
        <v>1</v>
      </c>
      <c r="M9" s="4">
        <f t="shared" si="5"/>
        <v>0.98218829516539441</v>
      </c>
      <c r="N9" s="3">
        <f t="shared" si="6"/>
        <v>734</v>
      </c>
      <c r="O9" s="1">
        <v>352</v>
      </c>
      <c r="P9" s="1">
        <v>382</v>
      </c>
      <c r="Q9" s="4">
        <f t="shared" si="7"/>
        <v>0.9852348993288591</v>
      </c>
      <c r="R9" s="4">
        <f t="shared" si="8"/>
        <v>1</v>
      </c>
      <c r="S9" s="4">
        <f t="shared" si="9"/>
        <v>0.97201017811704837</v>
      </c>
      <c r="T9" s="3">
        <f t="shared" si="10"/>
        <v>2</v>
      </c>
      <c r="U9" s="1">
        <v>0</v>
      </c>
      <c r="V9" s="1">
        <v>2</v>
      </c>
      <c r="W9" s="3">
        <f t="shared" si="11"/>
        <v>705</v>
      </c>
      <c r="X9" s="1">
        <v>325</v>
      </c>
      <c r="Y9" s="1">
        <v>380</v>
      </c>
      <c r="Z9" s="4">
        <f t="shared" si="12"/>
        <v>0.94630872483221473</v>
      </c>
      <c r="AA9" s="4">
        <f t="shared" si="12"/>
        <v>0.92329545454545459</v>
      </c>
      <c r="AB9" s="4">
        <f t="shared" si="12"/>
        <v>0.9669211195928753</v>
      </c>
      <c r="AC9" s="1">
        <v>92</v>
      </c>
      <c r="AD9" s="1">
        <v>92</v>
      </c>
      <c r="AE9" s="4">
        <f t="shared" si="13"/>
        <v>1</v>
      </c>
      <c r="AF9" s="3">
        <f t="shared" si="14"/>
        <v>0</v>
      </c>
      <c r="AG9" s="1">
        <v>0</v>
      </c>
      <c r="AH9" s="1">
        <v>0</v>
      </c>
      <c r="AI9" s="1">
        <v>0</v>
      </c>
    </row>
    <row r="10" spans="1:35" ht="27.95" customHeight="1">
      <c r="A10" s="2">
        <v>35</v>
      </c>
      <c r="B10" s="3">
        <f t="shared" si="0"/>
        <v>618</v>
      </c>
      <c r="C10" s="1">
        <v>261</v>
      </c>
      <c r="D10" s="1">
        <v>357</v>
      </c>
      <c r="E10" s="3">
        <f t="shared" si="1"/>
        <v>614</v>
      </c>
      <c r="F10" s="3">
        <f t="shared" si="2"/>
        <v>260</v>
      </c>
      <c r="G10" s="3">
        <f t="shared" si="3"/>
        <v>354</v>
      </c>
      <c r="H10" s="3">
        <f t="shared" si="4"/>
        <v>611</v>
      </c>
      <c r="I10" s="1">
        <v>260</v>
      </c>
      <c r="J10" s="1">
        <v>351</v>
      </c>
      <c r="K10" s="4">
        <f t="shared" si="5"/>
        <v>0.99511400651465798</v>
      </c>
      <c r="L10" s="4">
        <f t="shared" si="5"/>
        <v>1</v>
      </c>
      <c r="M10" s="4">
        <f t="shared" si="5"/>
        <v>0.99152542372881358</v>
      </c>
      <c r="N10" s="3">
        <f t="shared" si="6"/>
        <v>594</v>
      </c>
      <c r="O10" s="1">
        <v>260</v>
      </c>
      <c r="P10" s="1">
        <v>334</v>
      </c>
      <c r="Q10" s="4">
        <f t="shared" si="7"/>
        <v>0.96742671009771986</v>
      </c>
      <c r="R10" s="4">
        <f t="shared" si="8"/>
        <v>1</v>
      </c>
      <c r="S10" s="4">
        <f t="shared" si="9"/>
        <v>0.94350282485875703</v>
      </c>
      <c r="T10" s="3">
        <f t="shared" si="10"/>
        <v>13</v>
      </c>
      <c r="U10" s="1">
        <v>4</v>
      </c>
      <c r="V10" s="1">
        <v>9</v>
      </c>
      <c r="W10" s="3">
        <f t="shared" si="11"/>
        <v>611</v>
      </c>
      <c r="X10" s="1">
        <v>259</v>
      </c>
      <c r="Y10" s="1">
        <v>352</v>
      </c>
      <c r="Z10" s="4">
        <f t="shared" si="12"/>
        <v>0.98867313915857602</v>
      </c>
      <c r="AA10" s="4">
        <f t="shared" si="12"/>
        <v>0.9923371647509579</v>
      </c>
      <c r="AB10" s="4">
        <f t="shared" si="12"/>
        <v>0.98599439775910369</v>
      </c>
      <c r="AC10" s="1">
        <v>60</v>
      </c>
      <c r="AD10" s="1">
        <v>60</v>
      </c>
      <c r="AE10" s="4">
        <f t="shared" si="13"/>
        <v>1</v>
      </c>
      <c r="AF10" s="3">
        <f t="shared" si="14"/>
        <v>4</v>
      </c>
      <c r="AG10" s="1">
        <v>1</v>
      </c>
      <c r="AH10" s="1">
        <v>3</v>
      </c>
      <c r="AI10" s="1">
        <v>0</v>
      </c>
    </row>
    <row r="11" spans="1:35" ht="27.95" customHeight="1">
      <c r="A11" s="2">
        <v>41</v>
      </c>
      <c r="B11" s="3">
        <f t="shared" si="0"/>
        <v>181</v>
      </c>
      <c r="C11" s="1">
        <v>72</v>
      </c>
      <c r="D11" s="1">
        <v>109</v>
      </c>
      <c r="E11" s="3">
        <f t="shared" si="1"/>
        <v>178</v>
      </c>
      <c r="F11" s="3">
        <f t="shared" si="2"/>
        <v>72</v>
      </c>
      <c r="G11" s="3">
        <f t="shared" si="3"/>
        <v>106</v>
      </c>
      <c r="H11" s="3">
        <f t="shared" si="4"/>
        <v>176</v>
      </c>
      <c r="I11" s="1">
        <v>72</v>
      </c>
      <c r="J11" s="1">
        <v>104</v>
      </c>
      <c r="K11" s="4">
        <f t="shared" si="5"/>
        <v>0.9887640449438202</v>
      </c>
      <c r="L11" s="4">
        <f t="shared" si="5"/>
        <v>1</v>
      </c>
      <c r="M11" s="4">
        <f t="shared" si="5"/>
        <v>0.98113207547169812</v>
      </c>
      <c r="N11" s="3">
        <f t="shared" si="6"/>
        <v>174</v>
      </c>
      <c r="O11" s="1">
        <v>72</v>
      </c>
      <c r="P11" s="1">
        <v>102</v>
      </c>
      <c r="Q11" s="4">
        <f t="shared" si="7"/>
        <v>0.97752808988764039</v>
      </c>
      <c r="R11" s="4">
        <f t="shared" si="8"/>
        <v>1</v>
      </c>
      <c r="S11" s="4">
        <f t="shared" si="9"/>
        <v>0.96226415094339623</v>
      </c>
      <c r="T11" s="3">
        <f t="shared" si="10"/>
        <v>4</v>
      </c>
      <c r="U11" s="1">
        <v>1</v>
      </c>
      <c r="V11" s="1">
        <v>3</v>
      </c>
      <c r="W11" s="3">
        <f t="shared" si="11"/>
        <v>176</v>
      </c>
      <c r="X11" s="1">
        <v>72</v>
      </c>
      <c r="Y11" s="1">
        <v>104</v>
      </c>
      <c r="Z11" s="4">
        <f t="shared" si="12"/>
        <v>0.97237569060773477</v>
      </c>
      <c r="AA11" s="4">
        <f t="shared" si="12"/>
        <v>1</v>
      </c>
      <c r="AB11" s="4">
        <f t="shared" si="12"/>
        <v>0.95412844036697253</v>
      </c>
      <c r="AC11" s="1">
        <v>30</v>
      </c>
      <c r="AD11" s="1">
        <v>30</v>
      </c>
      <c r="AE11" s="4">
        <f t="shared" si="13"/>
        <v>1</v>
      </c>
      <c r="AF11" s="3">
        <f t="shared" si="14"/>
        <v>3</v>
      </c>
      <c r="AG11" s="1">
        <v>0</v>
      </c>
      <c r="AH11" s="1">
        <v>3</v>
      </c>
      <c r="AI11" s="1">
        <v>0</v>
      </c>
    </row>
    <row r="12" spans="1:35" ht="27.95" customHeight="1">
      <c r="A12" s="2">
        <v>48</v>
      </c>
      <c r="B12" s="3">
        <f t="shared" si="0"/>
        <v>475</v>
      </c>
      <c r="C12" s="1">
        <v>224</v>
      </c>
      <c r="D12" s="1">
        <v>251</v>
      </c>
      <c r="E12" s="3">
        <f t="shared" si="1"/>
        <v>471</v>
      </c>
      <c r="F12" s="3">
        <f t="shared" si="2"/>
        <v>222</v>
      </c>
      <c r="G12" s="3">
        <f t="shared" si="3"/>
        <v>249</v>
      </c>
      <c r="H12" s="3">
        <f t="shared" si="4"/>
        <v>471</v>
      </c>
      <c r="I12" s="1">
        <v>222</v>
      </c>
      <c r="J12" s="1">
        <v>249</v>
      </c>
      <c r="K12" s="4">
        <f t="shared" si="5"/>
        <v>1</v>
      </c>
      <c r="L12" s="4">
        <f t="shared" si="5"/>
        <v>1</v>
      </c>
      <c r="M12" s="4">
        <f t="shared" si="5"/>
        <v>1</v>
      </c>
      <c r="N12" s="3">
        <f t="shared" si="6"/>
        <v>451</v>
      </c>
      <c r="O12" s="1">
        <v>222</v>
      </c>
      <c r="P12" s="1">
        <v>229</v>
      </c>
      <c r="Q12" s="4">
        <f t="shared" si="7"/>
        <v>0.9575371549893843</v>
      </c>
      <c r="R12" s="4">
        <f t="shared" si="8"/>
        <v>1</v>
      </c>
      <c r="S12" s="4">
        <f t="shared" si="9"/>
        <v>0.91967871485943775</v>
      </c>
      <c r="T12" s="3">
        <f t="shared" si="10"/>
        <v>2</v>
      </c>
      <c r="U12" s="1">
        <v>0</v>
      </c>
      <c r="V12" s="1">
        <v>2</v>
      </c>
      <c r="W12" s="3">
        <f t="shared" si="11"/>
        <v>459</v>
      </c>
      <c r="X12" s="1">
        <v>214</v>
      </c>
      <c r="Y12" s="1">
        <v>245</v>
      </c>
      <c r="Z12" s="4">
        <f t="shared" si="12"/>
        <v>0.96631578947368424</v>
      </c>
      <c r="AA12" s="4">
        <f t="shared" si="12"/>
        <v>0.9553571428571429</v>
      </c>
      <c r="AB12" s="4">
        <f t="shared" si="12"/>
        <v>0.9760956175298805</v>
      </c>
      <c r="AC12" s="1">
        <v>30</v>
      </c>
      <c r="AD12" s="1">
        <v>30</v>
      </c>
      <c r="AE12" s="4">
        <f t="shared" si="13"/>
        <v>1</v>
      </c>
      <c r="AF12" s="3">
        <f t="shared" si="14"/>
        <v>3</v>
      </c>
      <c r="AG12" s="1">
        <v>1</v>
      </c>
      <c r="AH12" s="1">
        <v>2</v>
      </c>
      <c r="AI12" s="1">
        <v>1</v>
      </c>
    </row>
    <row r="13" spans="1:35" ht="27.95" customHeight="1">
      <c r="A13" s="2">
        <v>53</v>
      </c>
      <c r="B13" s="3">
        <f t="shared" si="0"/>
        <v>1303</v>
      </c>
      <c r="C13" s="1">
        <v>600</v>
      </c>
      <c r="D13" s="1">
        <v>703</v>
      </c>
      <c r="E13" s="3">
        <f t="shared" si="1"/>
        <v>1297</v>
      </c>
      <c r="F13" s="3">
        <f t="shared" si="2"/>
        <v>599</v>
      </c>
      <c r="G13" s="3">
        <f t="shared" si="3"/>
        <v>698</v>
      </c>
      <c r="H13" s="3">
        <f t="shared" si="4"/>
        <v>1283</v>
      </c>
      <c r="I13" s="1">
        <v>599</v>
      </c>
      <c r="J13" s="1">
        <v>684</v>
      </c>
      <c r="K13" s="4">
        <f t="shared" si="5"/>
        <v>0.9892058596761758</v>
      </c>
      <c r="L13" s="4">
        <f t="shared" si="5"/>
        <v>1</v>
      </c>
      <c r="M13" s="4">
        <f t="shared" si="5"/>
        <v>0.97994269340974216</v>
      </c>
      <c r="N13" s="3">
        <f t="shared" si="6"/>
        <v>1250</v>
      </c>
      <c r="O13" s="1">
        <v>599</v>
      </c>
      <c r="P13" s="1">
        <v>651</v>
      </c>
      <c r="Q13" s="4">
        <f t="shared" si="7"/>
        <v>0.96376252891287584</v>
      </c>
      <c r="R13" s="4">
        <f t="shared" si="8"/>
        <v>1</v>
      </c>
      <c r="S13" s="4">
        <f t="shared" si="9"/>
        <v>0.93266475644699143</v>
      </c>
      <c r="T13" s="3">
        <f t="shared" si="10"/>
        <v>10</v>
      </c>
      <c r="U13" s="1">
        <v>2</v>
      </c>
      <c r="V13" s="1">
        <v>8</v>
      </c>
      <c r="W13" s="3">
        <f t="shared" si="11"/>
        <v>1272</v>
      </c>
      <c r="X13" s="1">
        <v>590</v>
      </c>
      <c r="Y13" s="1">
        <v>682</v>
      </c>
      <c r="Z13" s="4">
        <f t="shared" si="12"/>
        <v>0.97620874904067534</v>
      </c>
      <c r="AA13" s="4">
        <f t="shared" si="12"/>
        <v>0.98333333333333328</v>
      </c>
      <c r="AB13" s="4">
        <f t="shared" si="12"/>
        <v>0.97012802275960175</v>
      </c>
      <c r="AC13" s="1">
        <v>120</v>
      </c>
      <c r="AD13" s="1">
        <v>120</v>
      </c>
      <c r="AE13" s="4">
        <f t="shared" si="13"/>
        <v>1</v>
      </c>
      <c r="AF13" s="3">
        <f t="shared" si="14"/>
        <v>6</v>
      </c>
      <c r="AG13" s="1">
        <v>1</v>
      </c>
      <c r="AH13" s="1">
        <v>5</v>
      </c>
      <c r="AI13" s="1">
        <v>0</v>
      </c>
    </row>
    <row r="14" spans="1:35" ht="27.95" customHeight="1">
      <c r="A14" s="2">
        <v>66</v>
      </c>
      <c r="B14" s="3">
        <f t="shared" si="0"/>
        <v>466</v>
      </c>
      <c r="C14" s="1">
        <v>227</v>
      </c>
      <c r="D14" s="1">
        <v>239</v>
      </c>
      <c r="E14" s="3">
        <f t="shared" si="1"/>
        <v>466</v>
      </c>
      <c r="F14" s="3">
        <f t="shared" si="2"/>
        <v>227</v>
      </c>
      <c r="G14" s="3">
        <f t="shared" si="3"/>
        <v>239</v>
      </c>
      <c r="H14" s="3">
        <f t="shared" si="4"/>
        <v>459</v>
      </c>
      <c r="I14" s="1">
        <v>227</v>
      </c>
      <c r="J14" s="1">
        <v>232</v>
      </c>
      <c r="K14" s="4">
        <f t="shared" si="5"/>
        <v>0.98497854077253222</v>
      </c>
      <c r="L14" s="4">
        <f t="shared" si="5"/>
        <v>1</v>
      </c>
      <c r="M14" s="4">
        <f t="shared" si="5"/>
        <v>0.97071129707112969</v>
      </c>
      <c r="N14" s="3">
        <f t="shared" si="6"/>
        <v>450</v>
      </c>
      <c r="O14" s="1">
        <v>227</v>
      </c>
      <c r="P14" s="1">
        <v>223</v>
      </c>
      <c r="Q14" s="4">
        <f t="shared" si="7"/>
        <v>0.96566523605150212</v>
      </c>
      <c r="R14" s="4">
        <f t="shared" si="8"/>
        <v>1</v>
      </c>
      <c r="S14" s="4">
        <f t="shared" si="9"/>
        <v>0.93305439330543938</v>
      </c>
      <c r="T14" s="3">
        <f t="shared" si="10"/>
        <v>4</v>
      </c>
      <c r="U14" s="1">
        <v>1</v>
      </c>
      <c r="V14" s="1">
        <v>3</v>
      </c>
      <c r="W14" s="3">
        <f t="shared" si="11"/>
        <v>459</v>
      </c>
      <c r="X14" s="1">
        <v>227</v>
      </c>
      <c r="Y14" s="1">
        <v>232</v>
      </c>
      <c r="Z14" s="4">
        <f t="shared" si="12"/>
        <v>0.98497854077253222</v>
      </c>
      <c r="AA14" s="4">
        <f t="shared" si="12"/>
        <v>1</v>
      </c>
      <c r="AB14" s="4">
        <f t="shared" si="12"/>
        <v>0.97071129707112969</v>
      </c>
      <c r="AC14" s="1">
        <v>60</v>
      </c>
      <c r="AD14" s="1">
        <v>60</v>
      </c>
      <c r="AE14" s="4">
        <f t="shared" si="13"/>
        <v>1</v>
      </c>
      <c r="AF14" s="3">
        <f t="shared" si="14"/>
        <v>0</v>
      </c>
      <c r="AG14" s="1">
        <v>0</v>
      </c>
      <c r="AH14" s="1">
        <v>0</v>
      </c>
      <c r="AI14" s="1">
        <v>0</v>
      </c>
    </row>
    <row r="15" spans="1:35" ht="27.95" customHeight="1">
      <c r="A15" s="2">
        <v>120</v>
      </c>
      <c r="B15" s="3">
        <f t="shared" si="0"/>
        <v>295</v>
      </c>
      <c r="C15" s="1">
        <v>159</v>
      </c>
      <c r="D15" s="1">
        <v>136</v>
      </c>
      <c r="E15" s="3">
        <f t="shared" si="1"/>
        <v>294</v>
      </c>
      <c r="F15" s="3">
        <f t="shared" si="2"/>
        <v>158</v>
      </c>
      <c r="G15" s="3">
        <f t="shared" si="3"/>
        <v>136</v>
      </c>
      <c r="H15" s="3">
        <f t="shared" si="4"/>
        <v>294</v>
      </c>
      <c r="I15" s="1">
        <v>158</v>
      </c>
      <c r="J15" s="1">
        <v>136</v>
      </c>
      <c r="K15" s="4">
        <f t="shared" si="5"/>
        <v>1</v>
      </c>
      <c r="L15" s="4">
        <f t="shared" si="5"/>
        <v>1</v>
      </c>
      <c r="M15" s="4">
        <f t="shared" si="5"/>
        <v>1</v>
      </c>
      <c r="N15" s="3">
        <f t="shared" si="6"/>
        <v>290</v>
      </c>
      <c r="O15" s="1">
        <v>158</v>
      </c>
      <c r="P15" s="1">
        <v>132</v>
      </c>
      <c r="Q15" s="4">
        <f t="shared" si="7"/>
        <v>0.98639455782312924</v>
      </c>
      <c r="R15" s="4">
        <f t="shared" si="8"/>
        <v>1</v>
      </c>
      <c r="S15" s="4">
        <f t="shared" si="9"/>
        <v>0.97058823529411764</v>
      </c>
      <c r="T15" s="3">
        <f t="shared" si="10"/>
        <v>12</v>
      </c>
      <c r="U15" s="1">
        <v>6</v>
      </c>
      <c r="V15" s="1">
        <v>6</v>
      </c>
      <c r="W15" s="3">
        <f t="shared" si="11"/>
        <v>271</v>
      </c>
      <c r="X15" s="1">
        <v>141</v>
      </c>
      <c r="Y15" s="1">
        <v>130</v>
      </c>
      <c r="Z15" s="4">
        <f t="shared" si="12"/>
        <v>0.91864406779661012</v>
      </c>
      <c r="AA15" s="4">
        <f t="shared" si="12"/>
        <v>0.8867924528301887</v>
      </c>
      <c r="AB15" s="4">
        <f t="shared" si="12"/>
        <v>0.95588235294117652</v>
      </c>
      <c r="AC15" s="1">
        <v>60</v>
      </c>
      <c r="AD15" s="1">
        <v>60</v>
      </c>
      <c r="AE15" s="4">
        <f t="shared" si="13"/>
        <v>1</v>
      </c>
      <c r="AF15" s="3">
        <f t="shared" si="14"/>
        <v>1</v>
      </c>
      <c r="AG15" s="1">
        <v>1</v>
      </c>
      <c r="AH15" s="1">
        <v>0</v>
      </c>
      <c r="AI15" s="1">
        <v>0</v>
      </c>
    </row>
    <row r="16" spans="1:35" ht="27.95" customHeight="1">
      <c r="A16" s="2" t="s">
        <v>24</v>
      </c>
      <c r="B16" s="3">
        <f t="shared" si="0"/>
        <v>5724</v>
      </c>
      <c r="C16" s="3">
        <f>SUM(C6:C15)</f>
        <v>2579</v>
      </c>
      <c r="D16" s="3">
        <f>SUM(D6:D15)</f>
        <v>3145</v>
      </c>
      <c r="E16" s="3">
        <f t="shared" si="1"/>
        <v>5695</v>
      </c>
      <c r="F16" s="3">
        <f t="shared" si="2"/>
        <v>2569</v>
      </c>
      <c r="G16" s="3">
        <f t="shared" si="3"/>
        <v>3126</v>
      </c>
      <c r="H16" s="3">
        <f t="shared" si="4"/>
        <v>5654</v>
      </c>
      <c r="I16" s="3">
        <f>SUM(I6:I15)</f>
        <v>2569</v>
      </c>
      <c r="J16" s="3">
        <f>SUM(J6:J15)</f>
        <v>3085</v>
      </c>
      <c r="K16" s="4">
        <f t="shared" si="5"/>
        <v>0.99280070237050044</v>
      </c>
      <c r="L16" s="4">
        <f t="shared" si="5"/>
        <v>1</v>
      </c>
      <c r="M16" s="4">
        <f t="shared" si="5"/>
        <v>0.98688419705694175</v>
      </c>
      <c r="N16" s="3">
        <f t="shared" si="6"/>
        <v>5539</v>
      </c>
      <c r="O16" s="3">
        <f>SUM(O6:O15)</f>
        <v>2569</v>
      </c>
      <c r="P16" s="3">
        <f>SUM(P6:P15)</f>
        <v>2970</v>
      </c>
      <c r="Q16" s="4">
        <f t="shared" si="7"/>
        <v>0.97260755048287972</v>
      </c>
      <c r="R16" s="4">
        <f t="shared" si="8"/>
        <v>1</v>
      </c>
      <c r="S16" s="4">
        <f t="shared" si="9"/>
        <v>0.9500959692898272</v>
      </c>
      <c r="T16" s="3">
        <f t="shared" si="10"/>
        <v>71</v>
      </c>
      <c r="U16" s="3">
        <f>SUM(U6:U15)</f>
        <v>19</v>
      </c>
      <c r="V16" s="3">
        <f>SUM(V6:V15)</f>
        <v>52</v>
      </c>
      <c r="W16" s="3">
        <f t="shared" si="11"/>
        <v>5538</v>
      </c>
      <c r="X16" s="3">
        <f>SUM(X6:X15)</f>
        <v>2488</v>
      </c>
      <c r="Y16" s="3">
        <f>SUM(Y6:Y15)</f>
        <v>3050</v>
      </c>
      <c r="Z16" s="4">
        <f t="shared" si="12"/>
        <v>0.96750524109014679</v>
      </c>
      <c r="AA16" s="4">
        <f t="shared" si="12"/>
        <v>0.96471500581620784</v>
      </c>
      <c r="AB16" s="4">
        <f t="shared" si="12"/>
        <v>0.96979332273449925</v>
      </c>
      <c r="AC16" s="3">
        <f>SUM(AC6:AC15)</f>
        <v>572</v>
      </c>
      <c r="AD16" s="3">
        <f>SUM(AD6:AD15)</f>
        <v>572</v>
      </c>
      <c r="AE16" s="4">
        <f t="shared" si="13"/>
        <v>1</v>
      </c>
      <c r="AF16" s="3">
        <f t="shared" si="14"/>
        <v>28</v>
      </c>
      <c r="AG16" s="3">
        <f>SUM(AG6:AG15)</f>
        <v>9</v>
      </c>
      <c r="AH16" s="3">
        <f>SUM(AH6:AH15)</f>
        <v>19</v>
      </c>
      <c r="AI16" s="3">
        <f>SUM(AI6:AI15)</f>
        <v>1</v>
      </c>
    </row>
    <row r="18" spans="2:20">
      <c r="B18" t="s">
        <v>21</v>
      </c>
      <c r="T18" t="s">
        <v>22</v>
      </c>
    </row>
    <row r="21" spans="2:20">
      <c r="B21" t="s">
        <v>23</v>
      </c>
    </row>
    <row r="53" spans="1:4">
      <c r="A53" s="38" t="s">
        <v>0</v>
      </c>
      <c r="B53" t="s">
        <v>27</v>
      </c>
    </row>
    <row r="54" spans="1:4">
      <c r="A54" s="39"/>
      <c r="B54" s="42" t="s">
        <v>25</v>
      </c>
      <c r="C54" s="43" t="s">
        <v>26</v>
      </c>
      <c r="D54" s="43" t="s">
        <v>28</v>
      </c>
    </row>
    <row r="55" spans="1:4">
      <c r="A55" s="40"/>
      <c r="B55" s="42"/>
      <c r="C55" s="43"/>
      <c r="D55" s="43"/>
    </row>
    <row r="56" spans="1:4" ht="15.75">
      <c r="A56" s="2">
        <v>7</v>
      </c>
      <c r="B56" s="10">
        <f>Січень!S6</f>
        <v>0.97478991596638653</v>
      </c>
      <c r="C56" s="10">
        <f>Лютий!S6</f>
        <v>0.96666666666666667</v>
      </c>
      <c r="D56" s="10">
        <f>S6</f>
        <v>0.97435897435897434</v>
      </c>
    </row>
    <row r="57" spans="1:4" ht="15.75">
      <c r="A57" s="2">
        <v>10</v>
      </c>
      <c r="B57" s="10">
        <f>Січень!S7</f>
        <v>0.98713826366559487</v>
      </c>
      <c r="C57" s="10">
        <f>Лютий!S7</f>
        <v>0.96261682242990654</v>
      </c>
      <c r="D57" s="10">
        <f t="shared" ref="D57:D66" si="15">S7</f>
        <v>0.98734177215189878</v>
      </c>
    </row>
    <row r="58" spans="1:4" ht="15.75">
      <c r="A58" s="2">
        <v>12</v>
      </c>
      <c r="B58" s="10">
        <f>Січень!S8</f>
        <v>0.93436293436293438</v>
      </c>
      <c r="C58" s="10">
        <f>Лютий!S8</f>
        <v>0.94423076923076921</v>
      </c>
      <c r="D58" s="10">
        <f t="shared" si="15"/>
        <v>0.94787644787644787</v>
      </c>
    </row>
    <row r="59" spans="1:4" ht="15.75">
      <c r="A59" s="2">
        <v>34</v>
      </c>
      <c r="B59" s="10">
        <f>Січень!S9</f>
        <v>0.97435897435897434</v>
      </c>
      <c r="C59" s="10">
        <f>Лютий!S9</f>
        <v>0.97964376590330793</v>
      </c>
      <c r="D59" s="10">
        <f t="shared" si="15"/>
        <v>0.97201017811704837</v>
      </c>
    </row>
    <row r="60" spans="1:4" ht="15.75">
      <c r="A60" s="2">
        <v>35</v>
      </c>
      <c r="B60" s="10">
        <f>Січень!S10</f>
        <v>0.94301994301994307</v>
      </c>
      <c r="C60" s="10">
        <f>Лютий!S10</f>
        <v>0.92757660167130918</v>
      </c>
      <c r="D60" s="10">
        <f t="shared" si="15"/>
        <v>0.94350282485875703</v>
      </c>
    </row>
    <row r="61" spans="1:4" ht="15.75">
      <c r="A61" s="2">
        <v>41</v>
      </c>
      <c r="B61" s="10">
        <f>Січень!S11</f>
        <v>0.93457943925233644</v>
      </c>
      <c r="C61" s="10">
        <f>Лютий!S11</f>
        <v>0.92727272727272725</v>
      </c>
      <c r="D61" s="10">
        <f t="shared" si="15"/>
        <v>0.96226415094339623</v>
      </c>
    </row>
    <row r="62" spans="1:4" ht="15.75">
      <c r="A62" s="2">
        <v>48</v>
      </c>
      <c r="B62" s="10">
        <f>Січень!S12</f>
        <v>0.92244897959183669</v>
      </c>
      <c r="C62" s="10">
        <f>Лютий!S12</f>
        <v>0.91235059760956172</v>
      </c>
      <c r="D62" s="10">
        <f t="shared" si="15"/>
        <v>0.91967871485943775</v>
      </c>
    </row>
    <row r="63" spans="1:4" ht="15.75">
      <c r="A63" s="2">
        <v>53</v>
      </c>
      <c r="B63" s="10">
        <f>Січень!S13</f>
        <v>0.93409742120343842</v>
      </c>
      <c r="C63" s="10">
        <f>Лютий!S13</f>
        <v>0.92765957446808511</v>
      </c>
      <c r="D63" s="10">
        <f t="shared" si="15"/>
        <v>0.93266475644699143</v>
      </c>
    </row>
    <row r="64" spans="1:4" ht="15.75">
      <c r="A64" s="2">
        <v>66</v>
      </c>
      <c r="B64" s="10">
        <f>Січень!S14</f>
        <v>0.93360995850622408</v>
      </c>
      <c r="C64" s="10">
        <f>Лютий!S14</f>
        <v>0.93305439330543938</v>
      </c>
      <c r="D64" s="10">
        <f t="shared" si="15"/>
        <v>0.93305439330543938</v>
      </c>
    </row>
    <row r="65" spans="1:4" ht="15.75">
      <c r="A65" s="2">
        <v>120</v>
      </c>
      <c r="B65" s="10">
        <f>Січень!S15</f>
        <v>0.9850746268656716</v>
      </c>
      <c r="C65" s="10">
        <f>Лютий!S15</f>
        <v>0.9779411764705882</v>
      </c>
      <c r="D65" s="10">
        <f t="shared" si="15"/>
        <v>0.97058823529411764</v>
      </c>
    </row>
    <row r="66" spans="1:4" ht="15.75">
      <c r="A66" s="2" t="s">
        <v>24</v>
      </c>
      <c r="B66" s="10">
        <f>Січень!S16</f>
        <v>0.94829800899165062</v>
      </c>
      <c r="C66" s="10">
        <f>Лютий!S16</f>
        <v>0.94324667089410275</v>
      </c>
      <c r="D66" s="10">
        <f t="shared" si="15"/>
        <v>0.9500959692898272</v>
      </c>
    </row>
  </sheetData>
  <mergeCells count="40">
    <mergeCell ref="C4:D4"/>
    <mergeCell ref="AF3:AH3"/>
    <mergeCell ref="Z4:Z5"/>
    <mergeCell ref="AA4:AB4"/>
    <mergeCell ref="K3:M3"/>
    <mergeCell ref="N3:P3"/>
    <mergeCell ref="W3:Y3"/>
    <mergeCell ref="K4:K5"/>
    <mergeCell ref="Q4:Q5"/>
    <mergeCell ref="R4:S4"/>
    <mergeCell ref="AI3:AI5"/>
    <mergeCell ref="T3:V3"/>
    <mergeCell ref="U4:V4"/>
    <mergeCell ref="AG4:AH4"/>
    <mergeCell ref="AF4:AF5"/>
    <mergeCell ref="T4:T5"/>
    <mergeCell ref="W4:W5"/>
    <mergeCell ref="AC3:AE3"/>
    <mergeCell ref="Z3:AB3"/>
    <mergeCell ref="AE4:AE5"/>
    <mergeCell ref="A53:A55"/>
    <mergeCell ref="B54:B55"/>
    <mergeCell ref="C54:C55"/>
    <mergeCell ref="AC4:AC5"/>
    <mergeCell ref="AD4:AD5"/>
    <mergeCell ref="Q3:S3"/>
    <mergeCell ref="X4:Y4"/>
    <mergeCell ref="D54:D55"/>
    <mergeCell ref="O4:P4"/>
    <mergeCell ref="N4:N5"/>
    <mergeCell ref="B4:B5"/>
    <mergeCell ref="L4:M4"/>
    <mergeCell ref="I4:J4"/>
    <mergeCell ref="H4:H5"/>
    <mergeCell ref="A3:A5"/>
    <mergeCell ref="B3:D3"/>
    <mergeCell ref="E3:G3"/>
    <mergeCell ref="H3:J3"/>
    <mergeCell ref="F4:G4"/>
    <mergeCell ref="E4:E5"/>
  </mergeCells>
  <phoneticPr fontId="0" type="noConversion"/>
  <pageMargins left="0.75" right="0.75" top="1" bottom="1" header="0.5" footer="0.5"/>
  <pageSetup paperSize="9" scale="59" orientation="landscape" verticalDpi="0" r:id="rId1"/>
  <headerFooter alignWithMargins="0"/>
  <rowBreaks count="1" manualBreakCount="1">
    <brk id="2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66"/>
  <sheetViews>
    <sheetView topLeftCell="A6" zoomScale="70" zoomScaleNormal="70" workbookViewId="0">
      <selection activeCell="R26" sqref="R26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6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5.7109375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3.75" customHeight="1">
      <c r="A2" s="9"/>
      <c r="B2" s="9"/>
      <c r="C2" s="9"/>
      <c r="D2" s="37" t="s">
        <v>45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38" t="s">
        <v>0</v>
      </c>
      <c r="B3" s="41" t="s">
        <v>46</v>
      </c>
      <c r="C3" s="35"/>
      <c r="D3" s="31"/>
      <c r="E3" s="30" t="s">
        <v>1</v>
      </c>
      <c r="F3" s="35"/>
      <c r="G3" s="31"/>
      <c r="H3" s="30" t="s">
        <v>2</v>
      </c>
      <c r="I3" s="35"/>
      <c r="J3" s="31"/>
      <c r="K3" s="30" t="s">
        <v>3</v>
      </c>
      <c r="L3" s="35"/>
      <c r="M3" s="31"/>
      <c r="N3" s="28" t="s">
        <v>4</v>
      </c>
      <c r="O3" s="36"/>
      <c r="P3" s="29"/>
      <c r="Q3" s="30" t="s">
        <v>5</v>
      </c>
      <c r="R3" s="35"/>
      <c r="S3" s="31"/>
      <c r="T3" s="30" t="s">
        <v>6</v>
      </c>
      <c r="U3" s="35"/>
      <c r="V3" s="31"/>
      <c r="W3" s="28" t="s">
        <v>7</v>
      </c>
      <c r="X3" s="36"/>
      <c r="Y3" s="29"/>
      <c r="Z3" s="30" t="s">
        <v>8</v>
      </c>
      <c r="AA3" s="35"/>
      <c r="AB3" s="31"/>
      <c r="AC3" s="28" t="s">
        <v>9</v>
      </c>
      <c r="AD3" s="36"/>
      <c r="AE3" s="29"/>
      <c r="AF3" s="30" t="s">
        <v>10</v>
      </c>
      <c r="AG3" s="35"/>
      <c r="AH3" s="31"/>
      <c r="AI3" s="32" t="s">
        <v>11</v>
      </c>
    </row>
    <row r="4" spans="1:35">
      <c r="A4" s="39"/>
      <c r="B4" s="24" t="s">
        <v>16</v>
      </c>
      <c r="C4" s="30" t="s">
        <v>12</v>
      </c>
      <c r="D4" s="31"/>
      <c r="E4" s="24" t="s">
        <v>16</v>
      </c>
      <c r="F4" s="30" t="s">
        <v>12</v>
      </c>
      <c r="G4" s="31"/>
      <c r="H4" s="24" t="s">
        <v>16</v>
      </c>
      <c r="I4" s="30" t="s">
        <v>12</v>
      </c>
      <c r="J4" s="31"/>
      <c r="K4" s="24" t="s">
        <v>16</v>
      </c>
      <c r="L4" s="30" t="s">
        <v>12</v>
      </c>
      <c r="M4" s="31"/>
      <c r="N4" s="26" t="s">
        <v>16</v>
      </c>
      <c r="O4" s="28" t="s">
        <v>12</v>
      </c>
      <c r="P4" s="29"/>
      <c r="Q4" s="24" t="s">
        <v>16</v>
      </c>
      <c r="R4" s="30" t="s">
        <v>12</v>
      </c>
      <c r="S4" s="31"/>
      <c r="T4" s="24" t="s">
        <v>16</v>
      </c>
      <c r="U4" s="30" t="s">
        <v>12</v>
      </c>
      <c r="V4" s="31"/>
      <c r="W4" s="26" t="s">
        <v>16</v>
      </c>
      <c r="X4" s="28" t="s">
        <v>12</v>
      </c>
      <c r="Y4" s="29"/>
      <c r="Z4" s="24" t="s">
        <v>16</v>
      </c>
      <c r="AA4" s="30" t="s">
        <v>12</v>
      </c>
      <c r="AB4" s="31"/>
      <c r="AC4" s="26" t="s">
        <v>13</v>
      </c>
      <c r="AD4" s="26" t="s">
        <v>14</v>
      </c>
      <c r="AE4" s="26" t="s">
        <v>15</v>
      </c>
      <c r="AF4" s="24" t="s">
        <v>16</v>
      </c>
      <c r="AG4" s="30" t="s">
        <v>12</v>
      </c>
      <c r="AH4" s="31"/>
      <c r="AI4" s="33"/>
    </row>
    <row r="5" spans="1:35" ht="49.5">
      <c r="A5" s="40"/>
      <c r="B5" s="25"/>
      <c r="C5" s="6" t="s">
        <v>17</v>
      </c>
      <c r="D5" s="6" t="s">
        <v>18</v>
      </c>
      <c r="E5" s="25"/>
      <c r="F5" s="6" t="s">
        <v>17</v>
      </c>
      <c r="G5" s="6" t="s">
        <v>18</v>
      </c>
      <c r="H5" s="25"/>
      <c r="I5" s="6" t="s">
        <v>17</v>
      </c>
      <c r="J5" s="6" t="s">
        <v>18</v>
      </c>
      <c r="K5" s="25"/>
      <c r="L5" s="6" t="s">
        <v>17</v>
      </c>
      <c r="M5" s="6" t="s">
        <v>18</v>
      </c>
      <c r="N5" s="27"/>
      <c r="O5" s="7" t="s">
        <v>17</v>
      </c>
      <c r="P5" s="7" t="s">
        <v>18</v>
      </c>
      <c r="Q5" s="25"/>
      <c r="R5" s="6" t="s">
        <v>17</v>
      </c>
      <c r="S5" s="6" t="s">
        <v>18</v>
      </c>
      <c r="T5" s="25"/>
      <c r="U5" s="6" t="s">
        <v>17</v>
      </c>
      <c r="V5" s="6" t="s">
        <v>18</v>
      </c>
      <c r="W5" s="27"/>
      <c r="X5" s="7" t="s">
        <v>17</v>
      </c>
      <c r="Y5" s="7" t="s">
        <v>18</v>
      </c>
      <c r="Z5" s="25"/>
      <c r="AA5" s="6" t="s">
        <v>17</v>
      </c>
      <c r="AB5" s="6" t="s">
        <v>18</v>
      </c>
      <c r="AC5" s="27"/>
      <c r="AD5" s="27"/>
      <c r="AE5" s="27"/>
      <c r="AF5" s="25"/>
      <c r="AG5" s="8" t="s">
        <v>19</v>
      </c>
      <c r="AH5" s="8" t="s">
        <v>20</v>
      </c>
      <c r="AI5" s="34"/>
    </row>
    <row r="6" spans="1:35" ht="27.75" customHeight="1">
      <c r="A6" s="2">
        <v>7</v>
      </c>
      <c r="B6" s="3">
        <f t="shared" ref="B6:B16" si="0">C6+D6</f>
        <v>223</v>
      </c>
      <c r="C6" s="1">
        <v>106</v>
      </c>
      <c r="D6" s="1">
        <v>117</v>
      </c>
      <c r="E6" s="3">
        <f t="shared" ref="E6:E16" si="1">F6+G6</f>
        <v>219</v>
      </c>
      <c r="F6" s="3">
        <f t="shared" ref="F6:F16" si="2">C6-AG6-AI6</f>
        <v>104</v>
      </c>
      <c r="G6" s="3">
        <f t="shared" ref="G6:G16" si="3">D6-AH6</f>
        <v>115</v>
      </c>
      <c r="H6" s="3">
        <f t="shared" ref="H6:H16" si="4">I6+J6</f>
        <v>219</v>
      </c>
      <c r="I6" s="1">
        <v>104</v>
      </c>
      <c r="J6" s="1">
        <v>115</v>
      </c>
      <c r="K6" s="11">
        <f t="shared" ref="K6:K16" si="5">H6/E6</f>
        <v>1</v>
      </c>
      <c r="L6" s="11">
        <f t="shared" ref="L6:L16" si="6">I6/F6</f>
        <v>1</v>
      </c>
      <c r="M6" s="11">
        <f t="shared" ref="M6:M16" si="7">J6/G6</f>
        <v>1</v>
      </c>
      <c r="N6" s="3">
        <f t="shared" ref="N6:N16" si="8">O6+P6</f>
        <v>216</v>
      </c>
      <c r="O6" s="1">
        <v>104</v>
      </c>
      <c r="P6" s="1">
        <v>112</v>
      </c>
      <c r="Q6" s="11">
        <f t="shared" ref="Q6:Q16" si="9">N6/E6</f>
        <v>0.98630136986301364</v>
      </c>
      <c r="R6" s="11">
        <f t="shared" ref="R6:R16" si="10">O6/F6</f>
        <v>1</v>
      </c>
      <c r="S6" s="11">
        <f t="shared" ref="S6:S16" si="11">P6/G6</f>
        <v>0.97391304347826091</v>
      </c>
      <c r="T6" s="3">
        <f t="shared" ref="T6:T16" si="12">U6+V6</f>
        <v>7</v>
      </c>
      <c r="U6" s="1">
        <v>4</v>
      </c>
      <c r="V6" s="1">
        <v>3</v>
      </c>
      <c r="W6" s="3">
        <f t="shared" ref="W6:W16" si="13">X6+Y6</f>
        <v>216</v>
      </c>
      <c r="X6" s="1">
        <v>101</v>
      </c>
      <c r="Y6" s="1">
        <v>115</v>
      </c>
      <c r="Z6" s="11">
        <f t="shared" ref="Z6:Z16" si="14">W6/B6</f>
        <v>0.96860986547085204</v>
      </c>
      <c r="AA6" s="11">
        <f t="shared" ref="AA6:AA16" si="15">X6/C6</f>
        <v>0.95283018867924529</v>
      </c>
      <c r="AB6" s="11">
        <f t="shared" ref="AB6:AB16" si="16">Y6/D6</f>
        <v>0.98290598290598286</v>
      </c>
      <c r="AC6" s="1">
        <v>30</v>
      </c>
      <c r="AD6" s="1">
        <v>30</v>
      </c>
      <c r="AE6" s="11">
        <f t="shared" ref="AE6:AE16" si="17">AD6/AC6</f>
        <v>1</v>
      </c>
      <c r="AF6" s="3">
        <f t="shared" ref="AF6:AF16" si="18">AG6+AH6</f>
        <v>4</v>
      </c>
      <c r="AG6" s="1">
        <v>2</v>
      </c>
      <c r="AH6" s="1">
        <v>2</v>
      </c>
      <c r="AI6" s="1">
        <v>0</v>
      </c>
    </row>
    <row r="7" spans="1:35" ht="27.75" customHeight="1">
      <c r="A7" s="2">
        <v>10</v>
      </c>
      <c r="B7" s="3">
        <f t="shared" si="0"/>
        <v>530</v>
      </c>
      <c r="C7" s="1">
        <v>214</v>
      </c>
      <c r="D7" s="1">
        <v>316</v>
      </c>
      <c r="E7" s="3">
        <f t="shared" si="1"/>
        <v>526</v>
      </c>
      <c r="F7" s="3">
        <f t="shared" si="2"/>
        <v>213</v>
      </c>
      <c r="G7" s="3">
        <f t="shared" si="3"/>
        <v>313</v>
      </c>
      <c r="H7" s="3">
        <f t="shared" si="4"/>
        <v>520</v>
      </c>
      <c r="I7" s="1">
        <v>213</v>
      </c>
      <c r="J7" s="1">
        <v>307</v>
      </c>
      <c r="K7" s="11">
        <f t="shared" si="5"/>
        <v>0.98859315589353614</v>
      </c>
      <c r="L7" s="11">
        <f t="shared" si="6"/>
        <v>1</v>
      </c>
      <c r="M7" s="11">
        <f t="shared" si="7"/>
        <v>0.98083067092651754</v>
      </c>
      <c r="N7" s="3">
        <f t="shared" si="8"/>
        <v>520</v>
      </c>
      <c r="O7" s="1">
        <v>213</v>
      </c>
      <c r="P7" s="1">
        <v>307</v>
      </c>
      <c r="Q7" s="11">
        <f t="shared" si="9"/>
        <v>0.98859315589353614</v>
      </c>
      <c r="R7" s="11">
        <f t="shared" si="10"/>
        <v>1</v>
      </c>
      <c r="S7" s="11">
        <f t="shared" si="11"/>
        <v>0.98083067092651754</v>
      </c>
      <c r="T7" s="3">
        <f t="shared" si="12"/>
        <v>8</v>
      </c>
      <c r="U7" s="1">
        <v>2</v>
      </c>
      <c r="V7" s="1">
        <v>6</v>
      </c>
      <c r="W7" s="3">
        <f t="shared" si="13"/>
        <v>520</v>
      </c>
      <c r="X7" s="1">
        <v>213</v>
      </c>
      <c r="Y7" s="1">
        <v>307</v>
      </c>
      <c r="Z7" s="11">
        <f t="shared" si="14"/>
        <v>0.98113207547169812</v>
      </c>
      <c r="AA7" s="11">
        <f t="shared" si="15"/>
        <v>0.99532710280373837</v>
      </c>
      <c r="AB7" s="11">
        <f t="shared" si="16"/>
        <v>0.97151898734177211</v>
      </c>
      <c r="AC7" s="1">
        <v>30</v>
      </c>
      <c r="AD7" s="1">
        <v>30</v>
      </c>
      <c r="AE7" s="11">
        <f t="shared" si="17"/>
        <v>1</v>
      </c>
      <c r="AF7" s="3">
        <f t="shared" si="18"/>
        <v>4</v>
      </c>
      <c r="AG7" s="1">
        <v>1</v>
      </c>
      <c r="AH7" s="1">
        <v>3</v>
      </c>
      <c r="AI7" s="1">
        <v>0</v>
      </c>
    </row>
    <row r="8" spans="1:35" ht="27.75" customHeight="1">
      <c r="A8" s="2">
        <v>12</v>
      </c>
      <c r="B8" s="3">
        <f t="shared" si="0"/>
        <v>885</v>
      </c>
      <c r="C8" s="1">
        <v>365</v>
      </c>
      <c r="D8" s="1">
        <v>520</v>
      </c>
      <c r="E8" s="3">
        <f t="shared" si="1"/>
        <v>881</v>
      </c>
      <c r="F8" s="3">
        <f t="shared" si="2"/>
        <v>363</v>
      </c>
      <c r="G8" s="3">
        <f t="shared" si="3"/>
        <v>518</v>
      </c>
      <c r="H8" s="3">
        <f t="shared" si="4"/>
        <v>877</v>
      </c>
      <c r="I8" s="1">
        <v>363</v>
      </c>
      <c r="J8" s="1">
        <v>514</v>
      </c>
      <c r="K8" s="11">
        <f t="shared" si="5"/>
        <v>0.99545970488081725</v>
      </c>
      <c r="L8" s="11">
        <f t="shared" si="6"/>
        <v>1</v>
      </c>
      <c r="M8" s="11">
        <f t="shared" si="7"/>
        <v>0.99227799227799229</v>
      </c>
      <c r="N8" s="3">
        <f t="shared" si="8"/>
        <v>854</v>
      </c>
      <c r="O8" s="1">
        <v>363</v>
      </c>
      <c r="P8" s="1">
        <v>491</v>
      </c>
      <c r="Q8" s="11">
        <f t="shared" si="9"/>
        <v>0.96935300794551649</v>
      </c>
      <c r="R8" s="11">
        <f t="shared" si="10"/>
        <v>1</v>
      </c>
      <c r="S8" s="11">
        <f t="shared" si="11"/>
        <v>0.94787644787644787</v>
      </c>
      <c r="T8" s="3">
        <f t="shared" si="12"/>
        <v>11</v>
      </c>
      <c r="U8" s="1">
        <v>1</v>
      </c>
      <c r="V8" s="1">
        <v>10</v>
      </c>
      <c r="W8" s="3">
        <f t="shared" si="13"/>
        <v>842</v>
      </c>
      <c r="X8" s="1">
        <v>346</v>
      </c>
      <c r="Y8" s="1">
        <v>496</v>
      </c>
      <c r="Z8" s="11">
        <f t="shared" si="14"/>
        <v>0.9514124293785311</v>
      </c>
      <c r="AA8" s="11">
        <f t="shared" si="15"/>
        <v>0.94794520547945205</v>
      </c>
      <c r="AB8" s="11">
        <f t="shared" si="16"/>
        <v>0.9538461538461539</v>
      </c>
      <c r="AC8" s="1">
        <v>60</v>
      </c>
      <c r="AD8" s="1">
        <v>60</v>
      </c>
      <c r="AE8" s="11">
        <f t="shared" si="17"/>
        <v>1</v>
      </c>
      <c r="AF8" s="3">
        <f t="shared" si="18"/>
        <v>4</v>
      </c>
      <c r="AG8" s="1">
        <v>2</v>
      </c>
      <c r="AH8" s="1">
        <v>2</v>
      </c>
      <c r="AI8" s="1">
        <v>0</v>
      </c>
    </row>
    <row r="9" spans="1:35" ht="27.75" customHeight="1">
      <c r="A9" s="2">
        <v>34</v>
      </c>
      <c r="B9" s="3">
        <f t="shared" si="0"/>
        <v>747</v>
      </c>
      <c r="C9" s="1">
        <v>354</v>
      </c>
      <c r="D9" s="1">
        <v>393</v>
      </c>
      <c r="E9" s="3">
        <f t="shared" si="1"/>
        <v>747</v>
      </c>
      <c r="F9" s="3">
        <f t="shared" si="2"/>
        <v>354</v>
      </c>
      <c r="G9" s="3">
        <f t="shared" si="3"/>
        <v>393</v>
      </c>
      <c r="H9" s="3">
        <f t="shared" si="4"/>
        <v>740</v>
      </c>
      <c r="I9" s="1">
        <v>354</v>
      </c>
      <c r="J9" s="1">
        <v>386</v>
      </c>
      <c r="K9" s="11">
        <f t="shared" si="5"/>
        <v>0.99062918340026773</v>
      </c>
      <c r="L9" s="11">
        <f t="shared" si="6"/>
        <v>1</v>
      </c>
      <c r="M9" s="11">
        <f t="shared" si="7"/>
        <v>0.98218829516539441</v>
      </c>
      <c r="N9" s="3">
        <f t="shared" si="8"/>
        <v>736</v>
      </c>
      <c r="O9" s="1">
        <v>354</v>
      </c>
      <c r="P9" s="1">
        <v>382</v>
      </c>
      <c r="Q9" s="11">
        <f t="shared" si="9"/>
        <v>0.98527443105756363</v>
      </c>
      <c r="R9" s="11">
        <f t="shared" si="10"/>
        <v>1</v>
      </c>
      <c r="S9" s="11">
        <f t="shared" si="11"/>
        <v>0.97201017811704837</v>
      </c>
      <c r="T9" s="3">
        <f t="shared" si="12"/>
        <v>6</v>
      </c>
      <c r="U9" s="1">
        <v>0</v>
      </c>
      <c r="V9" s="1">
        <v>6</v>
      </c>
      <c r="W9" s="3">
        <f t="shared" si="13"/>
        <v>707</v>
      </c>
      <c r="X9" s="1">
        <v>327</v>
      </c>
      <c r="Y9" s="1">
        <v>380</v>
      </c>
      <c r="Z9" s="11">
        <f t="shared" si="14"/>
        <v>0.9464524765729585</v>
      </c>
      <c r="AA9" s="11">
        <f t="shared" si="15"/>
        <v>0.92372881355932202</v>
      </c>
      <c r="AB9" s="11">
        <f t="shared" si="16"/>
        <v>0.9669211195928753</v>
      </c>
      <c r="AC9" s="1">
        <v>92</v>
      </c>
      <c r="AD9" s="1">
        <v>92</v>
      </c>
      <c r="AE9" s="11">
        <f t="shared" si="17"/>
        <v>1</v>
      </c>
      <c r="AF9" s="3">
        <f t="shared" si="18"/>
        <v>0</v>
      </c>
      <c r="AG9" s="1">
        <v>0</v>
      </c>
      <c r="AH9" s="1">
        <v>0</v>
      </c>
      <c r="AI9" s="1">
        <v>0</v>
      </c>
    </row>
    <row r="10" spans="1:35" ht="27.75" customHeight="1">
      <c r="A10" s="2">
        <v>35</v>
      </c>
      <c r="B10" s="3">
        <f t="shared" si="0"/>
        <v>618</v>
      </c>
      <c r="C10" s="1">
        <v>261</v>
      </c>
      <c r="D10" s="1">
        <v>357</v>
      </c>
      <c r="E10" s="3">
        <f t="shared" si="1"/>
        <v>614</v>
      </c>
      <c r="F10" s="3">
        <f t="shared" si="2"/>
        <v>260</v>
      </c>
      <c r="G10" s="3">
        <f t="shared" si="3"/>
        <v>354</v>
      </c>
      <c r="H10" s="3">
        <f t="shared" si="4"/>
        <v>611</v>
      </c>
      <c r="I10" s="1">
        <v>260</v>
      </c>
      <c r="J10" s="1">
        <v>351</v>
      </c>
      <c r="K10" s="11">
        <f t="shared" si="5"/>
        <v>0.99511400651465798</v>
      </c>
      <c r="L10" s="11">
        <f t="shared" si="6"/>
        <v>1</v>
      </c>
      <c r="M10" s="11">
        <f t="shared" si="7"/>
        <v>0.99152542372881358</v>
      </c>
      <c r="N10" s="3">
        <f t="shared" si="8"/>
        <v>596</v>
      </c>
      <c r="O10" s="1">
        <v>260</v>
      </c>
      <c r="P10" s="1">
        <v>336</v>
      </c>
      <c r="Q10" s="11">
        <f t="shared" si="9"/>
        <v>0.97068403908794787</v>
      </c>
      <c r="R10" s="11">
        <f t="shared" si="10"/>
        <v>1</v>
      </c>
      <c r="S10" s="11">
        <f t="shared" si="11"/>
        <v>0.94915254237288138</v>
      </c>
      <c r="T10" s="3">
        <f t="shared" si="12"/>
        <v>14</v>
      </c>
      <c r="U10" s="1">
        <v>5</v>
      </c>
      <c r="V10" s="1">
        <v>9</v>
      </c>
      <c r="W10" s="3">
        <f t="shared" si="13"/>
        <v>612</v>
      </c>
      <c r="X10" s="1">
        <v>259</v>
      </c>
      <c r="Y10" s="1">
        <v>353</v>
      </c>
      <c r="Z10" s="11">
        <f t="shared" si="14"/>
        <v>0.99029126213592233</v>
      </c>
      <c r="AA10" s="11">
        <f t="shared" si="15"/>
        <v>0.9923371647509579</v>
      </c>
      <c r="AB10" s="11">
        <f t="shared" si="16"/>
        <v>0.98879551820728295</v>
      </c>
      <c r="AC10" s="1">
        <v>60</v>
      </c>
      <c r="AD10" s="1">
        <v>60</v>
      </c>
      <c r="AE10" s="11">
        <f t="shared" si="17"/>
        <v>1</v>
      </c>
      <c r="AF10" s="3">
        <f t="shared" si="18"/>
        <v>4</v>
      </c>
      <c r="AG10" s="1">
        <v>1</v>
      </c>
      <c r="AH10" s="1">
        <v>3</v>
      </c>
      <c r="AI10" s="1">
        <v>0</v>
      </c>
    </row>
    <row r="11" spans="1:35" ht="27.75" customHeight="1">
      <c r="A11" s="2">
        <v>41</v>
      </c>
      <c r="B11" s="3">
        <f t="shared" si="0"/>
        <v>182</v>
      </c>
      <c r="C11" s="1">
        <v>72</v>
      </c>
      <c r="D11" s="1">
        <v>110</v>
      </c>
      <c r="E11" s="3">
        <f>F11+G11</f>
        <v>179</v>
      </c>
      <c r="F11" s="3">
        <f>C11-AG11-AI11</f>
        <v>72</v>
      </c>
      <c r="G11" s="3">
        <f>D11-AH11</f>
        <v>107</v>
      </c>
      <c r="H11" s="3">
        <f>I11+J11</f>
        <v>177</v>
      </c>
      <c r="I11" s="1">
        <v>72</v>
      </c>
      <c r="J11" s="1">
        <v>105</v>
      </c>
      <c r="K11" s="11">
        <f>H11/E11</f>
        <v>0.98882681564245811</v>
      </c>
      <c r="L11" s="11">
        <f>I11/F11</f>
        <v>1</v>
      </c>
      <c r="M11" s="11">
        <f>J11/G11</f>
        <v>0.98130841121495327</v>
      </c>
      <c r="N11" s="3">
        <f>O11+P11</f>
        <v>175</v>
      </c>
      <c r="O11" s="1">
        <v>72</v>
      </c>
      <c r="P11" s="1">
        <v>103</v>
      </c>
      <c r="Q11" s="11">
        <f>N11/E11</f>
        <v>0.97765363128491622</v>
      </c>
      <c r="R11" s="11">
        <f>O11/F11</f>
        <v>1</v>
      </c>
      <c r="S11" s="11">
        <f>P11/G11</f>
        <v>0.96261682242990654</v>
      </c>
      <c r="T11" s="3">
        <f>U11+V11</f>
        <v>4</v>
      </c>
      <c r="U11" s="1">
        <v>1</v>
      </c>
      <c r="V11" s="1">
        <v>3</v>
      </c>
      <c r="W11" s="3">
        <f>X11+Y11</f>
        <v>177</v>
      </c>
      <c r="X11" s="1">
        <v>72</v>
      </c>
      <c r="Y11" s="1">
        <v>105</v>
      </c>
      <c r="Z11" s="11">
        <f>W11/B11</f>
        <v>0.97252747252747251</v>
      </c>
      <c r="AA11" s="11">
        <f>X11/C11</f>
        <v>1</v>
      </c>
      <c r="AB11" s="11">
        <f>Y11/D11</f>
        <v>0.95454545454545459</v>
      </c>
      <c r="AC11" s="1">
        <v>30</v>
      </c>
      <c r="AD11" s="1">
        <v>30</v>
      </c>
      <c r="AE11" s="11">
        <f>AD11/AC11</f>
        <v>1</v>
      </c>
      <c r="AF11" s="3">
        <f>AG11+AH11</f>
        <v>3</v>
      </c>
      <c r="AG11" s="1">
        <v>0</v>
      </c>
      <c r="AH11" s="1">
        <v>3</v>
      </c>
      <c r="AI11" s="1">
        <v>0</v>
      </c>
    </row>
    <row r="12" spans="1:35" ht="27.75" customHeight="1">
      <c r="A12" s="2">
        <v>48</v>
      </c>
      <c r="B12" s="3">
        <f t="shared" si="0"/>
        <v>474</v>
      </c>
      <c r="C12" s="1">
        <v>222</v>
      </c>
      <c r="D12" s="1">
        <v>252</v>
      </c>
      <c r="E12" s="3">
        <f t="shared" si="1"/>
        <v>469</v>
      </c>
      <c r="F12" s="3">
        <f t="shared" si="2"/>
        <v>220</v>
      </c>
      <c r="G12" s="3">
        <f t="shared" si="3"/>
        <v>249</v>
      </c>
      <c r="H12" s="3">
        <f t="shared" si="4"/>
        <v>469</v>
      </c>
      <c r="I12" s="1">
        <v>220</v>
      </c>
      <c r="J12" s="1">
        <v>249</v>
      </c>
      <c r="K12" s="11">
        <f t="shared" si="5"/>
        <v>1</v>
      </c>
      <c r="L12" s="11">
        <f t="shared" si="6"/>
        <v>1</v>
      </c>
      <c r="M12" s="11">
        <f t="shared" si="7"/>
        <v>1</v>
      </c>
      <c r="N12" s="3">
        <f t="shared" si="8"/>
        <v>449</v>
      </c>
      <c r="O12" s="1">
        <v>220</v>
      </c>
      <c r="P12" s="1">
        <v>229</v>
      </c>
      <c r="Q12" s="11">
        <f t="shared" si="9"/>
        <v>0.95735607675906187</v>
      </c>
      <c r="R12" s="11">
        <f t="shared" si="10"/>
        <v>1</v>
      </c>
      <c r="S12" s="11">
        <f t="shared" si="11"/>
        <v>0.91967871485943775</v>
      </c>
      <c r="T12" s="3">
        <f t="shared" si="12"/>
        <v>2</v>
      </c>
      <c r="U12" s="1">
        <v>0</v>
      </c>
      <c r="V12" s="1">
        <v>2</v>
      </c>
      <c r="W12" s="3">
        <f t="shared" si="13"/>
        <v>459</v>
      </c>
      <c r="X12" s="1">
        <v>214</v>
      </c>
      <c r="Y12" s="1">
        <v>245</v>
      </c>
      <c r="Z12" s="11">
        <f t="shared" si="14"/>
        <v>0.96835443037974689</v>
      </c>
      <c r="AA12" s="11">
        <f t="shared" si="15"/>
        <v>0.963963963963964</v>
      </c>
      <c r="AB12" s="11">
        <f t="shared" si="16"/>
        <v>0.97222222222222221</v>
      </c>
      <c r="AC12" s="1">
        <v>30</v>
      </c>
      <c r="AD12" s="1">
        <v>30</v>
      </c>
      <c r="AE12" s="11">
        <f t="shared" si="17"/>
        <v>1</v>
      </c>
      <c r="AF12" s="3">
        <f t="shared" si="18"/>
        <v>4</v>
      </c>
      <c r="AG12" s="1">
        <v>1</v>
      </c>
      <c r="AH12" s="1">
        <v>3</v>
      </c>
      <c r="AI12" s="1">
        <v>1</v>
      </c>
    </row>
    <row r="13" spans="1:35" ht="27.75" customHeight="1">
      <c r="A13" s="2">
        <v>53</v>
      </c>
      <c r="B13" s="3">
        <f t="shared" si="0"/>
        <v>1301</v>
      </c>
      <c r="C13" s="1">
        <v>599</v>
      </c>
      <c r="D13" s="1">
        <v>702</v>
      </c>
      <c r="E13" s="3">
        <f t="shared" si="1"/>
        <v>1295</v>
      </c>
      <c r="F13" s="3">
        <f t="shared" si="2"/>
        <v>598</v>
      </c>
      <c r="G13" s="3">
        <f t="shared" si="3"/>
        <v>697</v>
      </c>
      <c r="H13" s="3">
        <f t="shared" si="4"/>
        <v>1281</v>
      </c>
      <c r="I13" s="1">
        <v>598</v>
      </c>
      <c r="J13" s="1">
        <v>683</v>
      </c>
      <c r="K13" s="11">
        <f t="shared" si="5"/>
        <v>0.98918918918918919</v>
      </c>
      <c r="L13" s="11">
        <f t="shared" si="6"/>
        <v>1</v>
      </c>
      <c r="M13" s="11">
        <f t="shared" si="7"/>
        <v>0.97991391678622664</v>
      </c>
      <c r="N13" s="3">
        <f t="shared" si="8"/>
        <v>1251</v>
      </c>
      <c r="O13" s="1">
        <v>598</v>
      </c>
      <c r="P13" s="1">
        <v>653</v>
      </c>
      <c r="Q13" s="11">
        <f t="shared" si="9"/>
        <v>0.96602316602316607</v>
      </c>
      <c r="R13" s="11">
        <f t="shared" si="10"/>
        <v>1</v>
      </c>
      <c r="S13" s="11">
        <f t="shared" si="11"/>
        <v>0.9368723098995696</v>
      </c>
      <c r="T13" s="3">
        <f t="shared" si="12"/>
        <v>8</v>
      </c>
      <c r="U13" s="1">
        <v>1</v>
      </c>
      <c r="V13" s="1">
        <v>7</v>
      </c>
      <c r="W13" s="3">
        <f t="shared" si="13"/>
        <v>1272</v>
      </c>
      <c r="X13" s="1">
        <v>588</v>
      </c>
      <c r="Y13" s="1">
        <v>684</v>
      </c>
      <c r="Z13" s="11">
        <f t="shared" si="14"/>
        <v>0.97770945426594924</v>
      </c>
      <c r="AA13" s="11">
        <f t="shared" si="15"/>
        <v>0.98163606010016691</v>
      </c>
      <c r="AB13" s="11">
        <f t="shared" si="16"/>
        <v>0.97435897435897434</v>
      </c>
      <c r="AC13" s="1">
        <v>120</v>
      </c>
      <c r="AD13" s="1">
        <v>120</v>
      </c>
      <c r="AE13" s="11">
        <f t="shared" si="17"/>
        <v>1</v>
      </c>
      <c r="AF13" s="3">
        <f t="shared" si="18"/>
        <v>6</v>
      </c>
      <c r="AG13" s="1">
        <v>1</v>
      </c>
      <c r="AH13" s="1">
        <v>5</v>
      </c>
      <c r="AI13" s="1">
        <v>0</v>
      </c>
    </row>
    <row r="14" spans="1:35" ht="27.75" customHeight="1">
      <c r="A14" s="2">
        <v>66</v>
      </c>
      <c r="B14" s="3">
        <f t="shared" si="0"/>
        <v>465</v>
      </c>
      <c r="C14" s="1">
        <v>227</v>
      </c>
      <c r="D14" s="1">
        <v>238</v>
      </c>
      <c r="E14" s="3">
        <f t="shared" si="1"/>
        <v>465</v>
      </c>
      <c r="F14" s="3">
        <f t="shared" si="2"/>
        <v>227</v>
      </c>
      <c r="G14" s="3">
        <f t="shared" si="3"/>
        <v>238</v>
      </c>
      <c r="H14" s="3">
        <f t="shared" si="4"/>
        <v>462</v>
      </c>
      <c r="I14" s="1">
        <v>227</v>
      </c>
      <c r="J14" s="1">
        <v>235</v>
      </c>
      <c r="K14" s="11">
        <f t="shared" si="5"/>
        <v>0.99354838709677418</v>
      </c>
      <c r="L14" s="11">
        <f t="shared" si="6"/>
        <v>1</v>
      </c>
      <c r="M14" s="11">
        <f t="shared" si="7"/>
        <v>0.98739495798319332</v>
      </c>
      <c r="N14" s="3">
        <f t="shared" si="8"/>
        <v>455</v>
      </c>
      <c r="O14" s="1">
        <v>227</v>
      </c>
      <c r="P14" s="1">
        <v>228</v>
      </c>
      <c r="Q14" s="11">
        <f t="shared" si="9"/>
        <v>0.978494623655914</v>
      </c>
      <c r="R14" s="11">
        <f t="shared" si="10"/>
        <v>1</v>
      </c>
      <c r="S14" s="11">
        <f t="shared" si="11"/>
        <v>0.95798319327731096</v>
      </c>
      <c r="T14" s="3">
        <f t="shared" si="12"/>
        <v>5</v>
      </c>
      <c r="U14" s="1">
        <v>1</v>
      </c>
      <c r="V14" s="1">
        <v>4</v>
      </c>
      <c r="W14" s="3">
        <f t="shared" si="13"/>
        <v>462</v>
      </c>
      <c r="X14" s="1">
        <v>227</v>
      </c>
      <c r="Y14" s="1">
        <v>235</v>
      </c>
      <c r="Z14" s="11">
        <f t="shared" si="14"/>
        <v>0.99354838709677418</v>
      </c>
      <c r="AA14" s="11">
        <f t="shared" si="15"/>
        <v>1</v>
      </c>
      <c r="AB14" s="11">
        <f t="shared" si="16"/>
        <v>0.98739495798319332</v>
      </c>
      <c r="AC14" s="1">
        <v>60</v>
      </c>
      <c r="AD14" s="1">
        <v>60</v>
      </c>
      <c r="AE14" s="11">
        <f t="shared" si="17"/>
        <v>1</v>
      </c>
      <c r="AF14" s="3">
        <f t="shared" si="18"/>
        <v>0</v>
      </c>
      <c r="AG14" s="1">
        <v>0</v>
      </c>
      <c r="AH14" s="1">
        <v>0</v>
      </c>
      <c r="AI14" s="1">
        <v>0</v>
      </c>
    </row>
    <row r="15" spans="1:35" ht="27.75" customHeight="1">
      <c r="A15" s="2">
        <v>120</v>
      </c>
      <c r="B15" s="3">
        <f t="shared" si="0"/>
        <v>297</v>
      </c>
      <c r="C15" s="1">
        <v>160</v>
      </c>
      <c r="D15" s="1">
        <v>137</v>
      </c>
      <c r="E15" s="3">
        <f t="shared" si="1"/>
        <v>296</v>
      </c>
      <c r="F15" s="3">
        <f t="shared" si="2"/>
        <v>159</v>
      </c>
      <c r="G15" s="3">
        <f t="shared" si="3"/>
        <v>137</v>
      </c>
      <c r="H15" s="3">
        <f t="shared" si="4"/>
        <v>296</v>
      </c>
      <c r="I15" s="1">
        <v>159</v>
      </c>
      <c r="J15" s="1">
        <v>137</v>
      </c>
      <c r="K15" s="11">
        <f t="shared" si="5"/>
        <v>1</v>
      </c>
      <c r="L15" s="11">
        <f t="shared" si="6"/>
        <v>1</v>
      </c>
      <c r="M15" s="11">
        <f t="shared" si="7"/>
        <v>1</v>
      </c>
      <c r="N15" s="3">
        <f t="shared" si="8"/>
        <v>292</v>
      </c>
      <c r="O15" s="1">
        <v>159</v>
      </c>
      <c r="P15" s="1">
        <v>133</v>
      </c>
      <c r="Q15" s="11">
        <f t="shared" si="9"/>
        <v>0.98648648648648651</v>
      </c>
      <c r="R15" s="11">
        <f t="shared" si="10"/>
        <v>1</v>
      </c>
      <c r="S15" s="11">
        <f t="shared" si="11"/>
        <v>0.97080291970802923</v>
      </c>
      <c r="T15" s="3">
        <f t="shared" si="12"/>
        <v>12</v>
      </c>
      <c r="U15" s="1">
        <v>6</v>
      </c>
      <c r="V15" s="1">
        <v>6</v>
      </c>
      <c r="W15" s="3">
        <f t="shared" si="13"/>
        <v>267</v>
      </c>
      <c r="X15" s="1">
        <v>137</v>
      </c>
      <c r="Y15" s="1">
        <v>130</v>
      </c>
      <c r="Z15" s="11">
        <f t="shared" si="14"/>
        <v>0.89898989898989901</v>
      </c>
      <c r="AA15" s="11">
        <f t="shared" si="15"/>
        <v>0.85624999999999996</v>
      </c>
      <c r="AB15" s="11">
        <f t="shared" si="16"/>
        <v>0.94890510948905105</v>
      </c>
      <c r="AC15" s="1">
        <v>60</v>
      </c>
      <c r="AD15" s="1">
        <v>60</v>
      </c>
      <c r="AE15" s="11">
        <f t="shared" si="17"/>
        <v>1</v>
      </c>
      <c r="AF15" s="3">
        <f t="shared" si="18"/>
        <v>1</v>
      </c>
      <c r="AG15" s="1">
        <v>1</v>
      </c>
      <c r="AH15" s="1">
        <v>0</v>
      </c>
      <c r="AI15" s="1">
        <v>0</v>
      </c>
    </row>
    <row r="16" spans="1:35" ht="27.75" customHeight="1">
      <c r="A16" s="2" t="s">
        <v>24</v>
      </c>
      <c r="B16" s="3">
        <f t="shared" si="0"/>
        <v>5722</v>
      </c>
      <c r="C16" s="3">
        <f>SUM(C6:C15)</f>
        <v>2580</v>
      </c>
      <c r="D16" s="3">
        <f>SUM(D6:D15)</f>
        <v>3142</v>
      </c>
      <c r="E16" s="3">
        <f t="shared" si="1"/>
        <v>5691</v>
      </c>
      <c r="F16" s="3">
        <f t="shared" si="2"/>
        <v>2570</v>
      </c>
      <c r="G16" s="3">
        <f t="shared" si="3"/>
        <v>3121</v>
      </c>
      <c r="H16" s="3">
        <f t="shared" si="4"/>
        <v>5652</v>
      </c>
      <c r="I16" s="3">
        <f>SUM(I6:I15)</f>
        <v>2570</v>
      </c>
      <c r="J16" s="3">
        <f>SUM(J6:J15)</f>
        <v>3082</v>
      </c>
      <c r="K16" s="11">
        <f t="shared" si="5"/>
        <v>0.99314707432788618</v>
      </c>
      <c r="L16" s="11">
        <f t="shared" si="6"/>
        <v>1</v>
      </c>
      <c r="M16" s="11">
        <f t="shared" si="7"/>
        <v>0.987504005126562</v>
      </c>
      <c r="N16" s="3">
        <f t="shared" si="8"/>
        <v>5544</v>
      </c>
      <c r="O16" s="3">
        <f>SUM(O6:O15)</f>
        <v>2570</v>
      </c>
      <c r="P16" s="3">
        <f>SUM(P6:P15)</f>
        <v>2974</v>
      </c>
      <c r="Q16" s="11">
        <f t="shared" si="9"/>
        <v>0.97416974169741699</v>
      </c>
      <c r="R16" s="11">
        <f t="shared" si="10"/>
        <v>1</v>
      </c>
      <c r="S16" s="11">
        <f t="shared" si="11"/>
        <v>0.95289971163088749</v>
      </c>
      <c r="T16" s="3">
        <f t="shared" si="12"/>
        <v>77</v>
      </c>
      <c r="U16" s="3">
        <f>SUM(U6:U15)</f>
        <v>21</v>
      </c>
      <c r="V16" s="3">
        <f>SUM(V6:V15)</f>
        <v>56</v>
      </c>
      <c r="W16" s="3">
        <f t="shared" si="13"/>
        <v>5534</v>
      </c>
      <c r="X16" s="3">
        <f>SUM(X6:X15)</f>
        <v>2484</v>
      </c>
      <c r="Y16" s="3">
        <f>SUM(Y6:Y15)</f>
        <v>3050</v>
      </c>
      <c r="Z16" s="11">
        <f t="shared" si="14"/>
        <v>0.96714435512058716</v>
      </c>
      <c r="AA16" s="11">
        <f t="shared" si="15"/>
        <v>0.96279069767441861</v>
      </c>
      <c r="AB16" s="11">
        <f t="shared" si="16"/>
        <v>0.97071928707829414</v>
      </c>
      <c r="AC16" s="3">
        <f>SUM(AC6:AC15)</f>
        <v>572</v>
      </c>
      <c r="AD16" s="3">
        <f>SUM(AD6:AD15)</f>
        <v>572</v>
      </c>
      <c r="AE16" s="11">
        <f t="shared" si="17"/>
        <v>1</v>
      </c>
      <c r="AF16" s="3">
        <f t="shared" si="18"/>
        <v>30</v>
      </c>
      <c r="AG16" s="3">
        <f>SUM(AG6:AG15)</f>
        <v>9</v>
      </c>
      <c r="AH16" s="3">
        <f>SUM(AH6:AH15)</f>
        <v>21</v>
      </c>
      <c r="AI16" s="3">
        <f>SUM(AI6:AI15)</f>
        <v>1</v>
      </c>
    </row>
    <row r="18" spans="2:17">
      <c r="B18" t="s">
        <v>21</v>
      </c>
      <c r="Q18" t="s">
        <v>22</v>
      </c>
    </row>
    <row r="21" spans="2:17">
      <c r="B21" t="s">
        <v>23</v>
      </c>
    </row>
    <row r="53" spans="1:5">
      <c r="A53" s="38" t="s">
        <v>0</v>
      </c>
      <c r="B53" t="s">
        <v>27</v>
      </c>
    </row>
    <row r="54" spans="1:5">
      <c r="A54" s="39"/>
      <c r="B54" s="42" t="s">
        <v>25</v>
      </c>
      <c r="C54" s="43" t="s">
        <v>26</v>
      </c>
      <c r="D54" s="43" t="s">
        <v>28</v>
      </c>
      <c r="E54" s="43" t="s">
        <v>30</v>
      </c>
    </row>
    <row r="55" spans="1:5">
      <c r="A55" s="40"/>
      <c r="B55" s="42"/>
      <c r="C55" s="43"/>
      <c r="D55" s="43"/>
      <c r="E55" s="43"/>
    </row>
    <row r="56" spans="1:5" ht="15.75">
      <c r="A56" s="2">
        <v>7</v>
      </c>
      <c r="B56" s="10">
        <f>Січень!S6</f>
        <v>0.97478991596638653</v>
      </c>
      <c r="C56" s="10">
        <f>Лютий!S6</f>
        <v>0.96666666666666667</v>
      </c>
      <c r="D56" s="10">
        <f>Березень!$S$6</f>
        <v>0.97435897435897434</v>
      </c>
      <c r="E56" s="10">
        <f>S6</f>
        <v>0.97391304347826091</v>
      </c>
    </row>
    <row r="57" spans="1:5" ht="15.75">
      <c r="A57" s="2">
        <v>10</v>
      </c>
      <c r="B57" s="10">
        <f>Січень!S7</f>
        <v>0.98713826366559487</v>
      </c>
      <c r="C57" s="10">
        <f>Лютий!S7</f>
        <v>0.96261682242990654</v>
      </c>
      <c r="D57" s="10">
        <f>Березень!$S$7</f>
        <v>0.98734177215189878</v>
      </c>
      <c r="E57" s="10">
        <f t="shared" ref="E57:E66" si="19">S7</f>
        <v>0.98083067092651754</v>
      </c>
    </row>
    <row r="58" spans="1:5" ht="15.75">
      <c r="A58" s="2">
        <v>12</v>
      </c>
      <c r="B58" s="10">
        <f>Січень!S8</f>
        <v>0.93436293436293438</v>
      </c>
      <c r="C58" s="10">
        <f>Лютий!S8</f>
        <v>0.94423076923076921</v>
      </c>
      <c r="D58" s="10">
        <f>Березень!$S$8</f>
        <v>0.94787644787644787</v>
      </c>
      <c r="E58" s="10">
        <f t="shared" si="19"/>
        <v>0.94787644787644787</v>
      </c>
    </row>
    <row r="59" spans="1:5" ht="15.75">
      <c r="A59" s="2">
        <v>34</v>
      </c>
      <c r="B59" s="10">
        <f>Січень!S9</f>
        <v>0.97435897435897434</v>
      </c>
      <c r="C59" s="10">
        <f>Лютий!S9</f>
        <v>0.97964376590330793</v>
      </c>
      <c r="D59" s="10">
        <f>Березень!$S$9</f>
        <v>0.97201017811704837</v>
      </c>
      <c r="E59" s="10">
        <f t="shared" si="19"/>
        <v>0.97201017811704837</v>
      </c>
    </row>
    <row r="60" spans="1:5" ht="15.75">
      <c r="A60" s="2">
        <v>35</v>
      </c>
      <c r="B60" s="10">
        <f>Січень!S10</f>
        <v>0.94301994301994307</v>
      </c>
      <c r="C60" s="10">
        <f>Лютий!S10</f>
        <v>0.92757660167130918</v>
      </c>
      <c r="D60" s="10">
        <f>Березень!$S$10</f>
        <v>0.94350282485875703</v>
      </c>
      <c r="E60" s="10">
        <f t="shared" si="19"/>
        <v>0.94915254237288138</v>
      </c>
    </row>
    <row r="61" spans="1:5" ht="15.75">
      <c r="A61" s="2">
        <v>41</v>
      </c>
      <c r="B61" s="10">
        <f>Січень!S11</f>
        <v>0.93457943925233644</v>
      </c>
      <c r="C61" s="10">
        <f>Лютий!S11</f>
        <v>0.92727272727272725</v>
      </c>
      <c r="D61" s="10">
        <f>Березень!$S$11</f>
        <v>0.96226415094339623</v>
      </c>
      <c r="E61" s="10">
        <f t="shared" si="19"/>
        <v>0.96261682242990654</v>
      </c>
    </row>
    <row r="62" spans="1:5" ht="15.75">
      <c r="A62" s="2">
        <v>48</v>
      </c>
      <c r="B62" s="10">
        <f>Січень!S12</f>
        <v>0.92244897959183669</v>
      </c>
      <c r="C62" s="10">
        <f>Лютий!S12</f>
        <v>0.91235059760956172</v>
      </c>
      <c r="D62" s="10">
        <f>Березень!$S$12</f>
        <v>0.91967871485943775</v>
      </c>
      <c r="E62" s="10">
        <f t="shared" si="19"/>
        <v>0.91967871485943775</v>
      </c>
    </row>
    <row r="63" spans="1:5" ht="15.75">
      <c r="A63" s="2">
        <v>53</v>
      </c>
      <c r="B63" s="10">
        <f>Січень!S13</f>
        <v>0.93409742120343842</v>
      </c>
      <c r="C63" s="10">
        <f>Лютий!S13</f>
        <v>0.92765957446808511</v>
      </c>
      <c r="D63" s="10">
        <f>Березень!$S$13</f>
        <v>0.93266475644699143</v>
      </c>
      <c r="E63" s="10">
        <f t="shared" si="19"/>
        <v>0.9368723098995696</v>
      </c>
    </row>
    <row r="64" spans="1:5" ht="15.75">
      <c r="A64" s="2">
        <v>66</v>
      </c>
      <c r="B64" s="10">
        <f>Січень!S14</f>
        <v>0.93360995850622408</v>
      </c>
      <c r="C64" s="10">
        <f>Лютий!S14</f>
        <v>0.93305439330543938</v>
      </c>
      <c r="D64" s="10">
        <f>Березень!$S$14</f>
        <v>0.93305439330543938</v>
      </c>
      <c r="E64" s="10">
        <f t="shared" si="19"/>
        <v>0.95798319327731096</v>
      </c>
    </row>
    <row r="65" spans="1:5" ht="15.75">
      <c r="A65" s="2">
        <v>120</v>
      </c>
      <c r="B65" s="10">
        <f>Січень!S15</f>
        <v>0.9850746268656716</v>
      </c>
      <c r="C65" s="10">
        <f>Лютий!S15</f>
        <v>0.9779411764705882</v>
      </c>
      <c r="D65" s="10">
        <f>Березень!$S$15</f>
        <v>0.97058823529411764</v>
      </c>
      <c r="E65" s="10">
        <f t="shared" si="19"/>
        <v>0.97080291970802923</v>
      </c>
    </row>
    <row r="66" spans="1:5" ht="15.75">
      <c r="A66" s="2" t="s">
        <v>24</v>
      </c>
      <c r="B66" s="10">
        <f>Січень!S16</f>
        <v>0.94829800899165062</v>
      </c>
      <c r="C66" s="10">
        <f>Лютий!S16</f>
        <v>0.94324667089410275</v>
      </c>
      <c r="D66" s="10">
        <f>Березень!$S$16</f>
        <v>0.9500959692898272</v>
      </c>
      <c r="E66" s="10">
        <f t="shared" si="19"/>
        <v>0.95289971163088749</v>
      </c>
    </row>
  </sheetData>
  <mergeCells count="42">
    <mergeCell ref="AF3:AH3"/>
    <mergeCell ref="AG4:AH4"/>
    <mergeCell ref="AF4:AF5"/>
    <mergeCell ref="L4:M4"/>
    <mergeCell ref="W4:W5"/>
    <mergeCell ref="AD4:AD5"/>
    <mergeCell ref="AI3:AI5"/>
    <mergeCell ref="D2:P2"/>
    <mergeCell ref="Q4:Q5"/>
    <mergeCell ref="T3:V3"/>
    <mergeCell ref="N3:P3"/>
    <mergeCell ref="N4:N5"/>
    <mergeCell ref="K4:K5"/>
    <mergeCell ref="X4:Y4"/>
    <mergeCell ref="Z4:Z5"/>
    <mergeCell ref="Q3:S3"/>
    <mergeCell ref="D54:D55"/>
    <mergeCell ref="C4:D4"/>
    <mergeCell ref="H4:H5"/>
    <mergeCell ref="AC4:AC5"/>
    <mergeCell ref="AC3:AE3"/>
    <mergeCell ref="AE4:AE5"/>
    <mergeCell ref="U4:V4"/>
    <mergeCell ref="W3:Y3"/>
    <mergeCell ref="R4:S4"/>
    <mergeCell ref="AA4:AB4"/>
    <mergeCell ref="A3:A5"/>
    <mergeCell ref="E4:E5"/>
    <mergeCell ref="I4:J4"/>
    <mergeCell ref="H3:J3"/>
    <mergeCell ref="K3:M3"/>
    <mergeCell ref="A53:A55"/>
    <mergeCell ref="B54:B55"/>
    <mergeCell ref="B4:B5"/>
    <mergeCell ref="C54:C55"/>
    <mergeCell ref="E54:E55"/>
    <mergeCell ref="E3:G3"/>
    <mergeCell ref="B3:D3"/>
    <mergeCell ref="F4:G4"/>
    <mergeCell ref="Z3:AB3"/>
    <mergeCell ref="O4:P4"/>
    <mergeCell ref="T4:T5"/>
  </mergeCells>
  <phoneticPr fontId="0" type="noConversion"/>
  <pageMargins left="0.75" right="0.75" top="1" bottom="1" header="0.5" footer="0.5"/>
  <pageSetup paperSize="9" scale="59" orientation="landscape" verticalDpi="0" r:id="rId1"/>
  <headerFooter alignWithMargins="0"/>
  <rowBreaks count="1" manualBreakCount="1">
    <brk id="2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66"/>
  <sheetViews>
    <sheetView topLeftCell="A16" zoomScale="70" zoomScaleNormal="70" workbookViewId="0">
      <selection activeCell="J23" sqref="J23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5.8554687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5.7109375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3.75" customHeight="1">
      <c r="A2" s="9"/>
      <c r="B2" s="9"/>
      <c r="C2" s="9"/>
      <c r="D2" s="37" t="s">
        <v>47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38" t="s">
        <v>0</v>
      </c>
      <c r="B3" s="41" t="s">
        <v>48</v>
      </c>
      <c r="C3" s="35"/>
      <c r="D3" s="31"/>
      <c r="E3" s="30" t="s">
        <v>1</v>
      </c>
      <c r="F3" s="35"/>
      <c r="G3" s="31"/>
      <c r="H3" s="30" t="s">
        <v>2</v>
      </c>
      <c r="I3" s="35"/>
      <c r="J3" s="31"/>
      <c r="K3" s="30" t="s">
        <v>3</v>
      </c>
      <c r="L3" s="35"/>
      <c r="M3" s="31"/>
      <c r="N3" s="28" t="s">
        <v>4</v>
      </c>
      <c r="O3" s="36"/>
      <c r="P3" s="29"/>
      <c r="Q3" s="30" t="s">
        <v>5</v>
      </c>
      <c r="R3" s="35"/>
      <c r="S3" s="31"/>
      <c r="T3" s="30" t="s">
        <v>6</v>
      </c>
      <c r="U3" s="35"/>
      <c r="V3" s="31"/>
      <c r="W3" s="28" t="s">
        <v>7</v>
      </c>
      <c r="X3" s="36"/>
      <c r="Y3" s="29"/>
      <c r="Z3" s="30" t="s">
        <v>8</v>
      </c>
      <c r="AA3" s="35"/>
      <c r="AB3" s="31"/>
      <c r="AC3" s="28" t="s">
        <v>9</v>
      </c>
      <c r="AD3" s="36"/>
      <c r="AE3" s="29"/>
      <c r="AF3" s="30" t="s">
        <v>10</v>
      </c>
      <c r="AG3" s="35"/>
      <c r="AH3" s="31"/>
      <c r="AI3" s="32" t="s">
        <v>11</v>
      </c>
    </row>
    <row r="4" spans="1:35">
      <c r="A4" s="39"/>
      <c r="B4" s="24" t="s">
        <v>16</v>
      </c>
      <c r="C4" s="30" t="s">
        <v>12</v>
      </c>
      <c r="D4" s="31"/>
      <c r="E4" s="24" t="s">
        <v>16</v>
      </c>
      <c r="F4" s="30" t="s">
        <v>12</v>
      </c>
      <c r="G4" s="31"/>
      <c r="H4" s="24" t="s">
        <v>16</v>
      </c>
      <c r="I4" s="30" t="s">
        <v>12</v>
      </c>
      <c r="J4" s="31"/>
      <c r="K4" s="24" t="s">
        <v>16</v>
      </c>
      <c r="L4" s="30" t="s">
        <v>12</v>
      </c>
      <c r="M4" s="31"/>
      <c r="N4" s="26" t="s">
        <v>16</v>
      </c>
      <c r="O4" s="28" t="s">
        <v>12</v>
      </c>
      <c r="P4" s="29"/>
      <c r="Q4" s="24" t="s">
        <v>16</v>
      </c>
      <c r="R4" s="30" t="s">
        <v>12</v>
      </c>
      <c r="S4" s="31"/>
      <c r="T4" s="24" t="s">
        <v>16</v>
      </c>
      <c r="U4" s="30" t="s">
        <v>12</v>
      </c>
      <c r="V4" s="31"/>
      <c r="W4" s="26" t="s">
        <v>16</v>
      </c>
      <c r="X4" s="28" t="s">
        <v>12</v>
      </c>
      <c r="Y4" s="29"/>
      <c r="Z4" s="24" t="s">
        <v>16</v>
      </c>
      <c r="AA4" s="30" t="s">
        <v>12</v>
      </c>
      <c r="AB4" s="31"/>
      <c r="AC4" s="26" t="s">
        <v>13</v>
      </c>
      <c r="AD4" s="26" t="s">
        <v>14</v>
      </c>
      <c r="AE4" s="26" t="s">
        <v>15</v>
      </c>
      <c r="AF4" s="24" t="s">
        <v>16</v>
      </c>
      <c r="AG4" s="30" t="s">
        <v>12</v>
      </c>
      <c r="AH4" s="31"/>
      <c r="AI4" s="33"/>
    </row>
    <row r="5" spans="1:35" ht="49.5">
      <c r="A5" s="40"/>
      <c r="B5" s="25"/>
      <c r="C5" s="6" t="s">
        <v>17</v>
      </c>
      <c r="D5" s="6" t="s">
        <v>18</v>
      </c>
      <c r="E5" s="25"/>
      <c r="F5" s="6" t="s">
        <v>17</v>
      </c>
      <c r="G5" s="6" t="s">
        <v>18</v>
      </c>
      <c r="H5" s="25"/>
      <c r="I5" s="6" t="s">
        <v>17</v>
      </c>
      <c r="J5" s="6" t="s">
        <v>18</v>
      </c>
      <c r="K5" s="25"/>
      <c r="L5" s="6" t="s">
        <v>17</v>
      </c>
      <c r="M5" s="6" t="s">
        <v>18</v>
      </c>
      <c r="N5" s="27"/>
      <c r="O5" s="7" t="s">
        <v>17</v>
      </c>
      <c r="P5" s="7" t="s">
        <v>18</v>
      </c>
      <c r="Q5" s="25"/>
      <c r="R5" s="6" t="s">
        <v>17</v>
      </c>
      <c r="S5" s="6" t="s">
        <v>18</v>
      </c>
      <c r="T5" s="25"/>
      <c r="U5" s="6" t="s">
        <v>17</v>
      </c>
      <c r="V5" s="6" t="s">
        <v>18</v>
      </c>
      <c r="W5" s="27"/>
      <c r="X5" s="7" t="s">
        <v>17</v>
      </c>
      <c r="Y5" s="7" t="s">
        <v>18</v>
      </c>
      <c r="Z5" s="25"/>
      <c r="AA5" s="6" t="s">
        <v>17</v>
      </c>
      <c r="AB5" s="6" t="s">
        <v>18</v>
      </c>
      <c r="AC5" s="27"/>
      <c r="AD5" s="27"/>
      <c r="AE5" s="27"/>
      <c r="AF5" s="25"/>
      <c r="AG5" s="8" t="s">
        <v>19</v>
      </c>
      <c r="AH5" s="8" t="s">
        <v>20</v>
      </c>
      <c r="AI5" s="34"/>
    </row>
    <row r="6" spans="1:35" ht="32.1" customHeight="1">
      <c r="A6" s="2">
        <v>7</v>
      </c>
      <c r="B6" s="3">
        <f t="shared" ref="B6:B16" si="0">C6+D6</f>
        <v>221</v>
      </c>
      <c r="C6" s="1">
        <v>105</v>
      </c>
      <c r="D6" s="1">
        <v>116</v>
      </c>
      <c r="E6" s="3">
        <f t="shared" ref="E6:E16" si="1">F6+G6</f>
        <v>217</v>
      </c>
      <c r="F6" s="3">
        <f t="shared" ref="F6:F16" si="2">C6-AG6-AI6</f>
        <v>103</v>
      </c>
      <c r="G6" s="3">
        <f t="shared" ref="G6:G16" si="3">D6-AH6</f>
        <v>114</v>
      </c>
      <c r="H6" s="3">
        <f t="shared" ref="H6:H16" si="4">I6+J6</f>
        <v>217</v>
      </c>
      <c r="I6" s="1">
        <v>103</v>
      </c>
      <c r="J6" s="1">
        <v>114</v>
      </c>
      <c r="K6" s="11">
        <f t="shared" ref="K6:K16" si="5">H6/E6</f>
        <v>1</v>
      </c>
      <c r="L6" s="11">
        <f t="shared" ref="L6:L16" si="6">I6/F6</f>
        <v>1</v>
      </c>
      <c r="M6" s="11">
        <f t="shared" ref="M6:M16" si="7">J6/G6</f>
        <v>1</v>
      </c>
      <c r="N6" s="3">
        <f t="shared" ref="N6:N16" si="8">O6+P6</f>
        <v>214</v>
      </c>
      <c r="O6" s="1">
        <v>103</v>
      </c>
      <c r="P6" s="1">
        <v>111</v>
      </c>
      <c r="Q6" s="11">
        <f t="shared" ref="Q6:Q16" si="9">N6/E6</f>
        <v>0.98617511520737322</v>
      </c>
      <c r="R6" s="11">
        <f t="shared" ref="R6:R16" si="10">O6/F6</f>
        <v>1</v>
      </c>
      <c r="S6" s="11">
        <f t="shared" ref="S6:S16" si="11">P6/G6</f>
        <v>0.97368421052631582</v>
      </c>
      <c r="T6" s="3">
        <f t="shared" ref="T6:T16" si="12">U6+V6</f>
        <v>6</v>
      </c>
      <c r="U6" s="1">
        <v>4</v>
      </c>
      <c r="V6" s="1">
        <v>2</v>
      </c>
      <c r="W6" s="3">
        <f t="shared" ref="W6:W15" si="13">X6+Y6</f>
        <v>214</v>
      </c>
      <c r="X6" s="1">
        <v>100</v>
      </c>
      <c r="Y6" s="1">
        <v>114</v>
      </c>
      <c r="Z6" s="11">
        <f t="shared" ref="Z6:Z16" si="14">W6/B6</f>
        <v>0.96832579185520362</v>
      </c>
      <c r="AA6" s="11">
        <f t="shared" ref="AA6:AA16" si="15">X6/C6</f>
        <v>0.95238095238095233</v>
      </c>
      <c r="AB6" s="11">
        <f t="shared" ref="AB6:AB16" si="16">Y6/D6</f>
        <v>0.98275862068965514</v>
      </c>
      <c r="AC6" s="1">
        <v>30</v>
      </c>
      <c r="AD6" s="1">
        <v>30</v>
      </c>
      <c r="AE6" s="11">
        <f t="shared" ref="AE6:AE16" si="17">AD6/AC6</f>
        <v>1</v>
      </c>
      <c r="AF6" s="3">
        <f t="shared" ref="AF6:AF16" si="18">AG6+AH6</f>
        <v>4</v>
      </c>
      <c r="AG6" s="1">
        <v>2</v>
      </c>
      <c r="AH6" s="1">
        <v>2</v>
      </c>
      <c r="AI6" s="1">
        <v>0</v>
      </c>
    </row>
    <row r="7" spans="1:35" ht="32.1" customHeight="1">
      <c r="A7" s="2">
        <v>10</v>
      </c>
      <c r="B7" s="3">
        <f t="shared" si="0"/>
        <v>530</v>
      </c>
      <c r="C7" s="1">
        <v>214</v>
      </c>
      <c r="D7" s="1">
        <v>316</v>
      </c>
      <c r="E7" s="3">
        <f t="shared" si="1"/>
        <v>526</v>
      </c>
      <c r="F7" s="3">
        <f t="shared" si="2"/>
        <v>213</v>
      </c>
      <c r="G7" s="3">
        <f t="shared" si="3"/>
        <v>313</v>
      </c>
      <c r="H7" s="3">
        <f t="shared" si="4"/>
        <v>520</v>
      </c>
      <c r="I7" s="1">
        <v>213</v>
      </c>
      <c r="J7" s="1">
        <v>307</v>
      </c>
      <c r="K7" s="11">
        <f t="shared" si="5"/>
        <v>0.98859315589353614</v>
      </c>
      <c r="L7" s="11">
        <f t="shared" si="6"/>
        <v>1</v>
      </c>
      <c r="M7" s="11">
        <f t="shared" si="7"/>
        <v>0.98083067092651754</v>
      </c>
      <c r="N7" s="3">
        <f t="shared" si="8"/>
        <v>520</v>
      </c>
      <c r="O7" s="1">
        <v>213</v>
      </c>
      <c r="P7" s="1">
        <v>307</v>
      </c>
      <c r="Q7" s="11">
        <f t="shared" si="9"/>
        <v>0.98859315589353614</v>
      </c>
      <c r="R7" s="11">
        <f t="shared" si="10"/>
        <v>1</v>
      </c>
      <c r="S7" s="11">
        <f t="shared" si="11"/>
        <v>0.98083067092651754</v>
      </c>
      <c r="T7" s="3">
        <f t="shared" si="12"/>
        <v>8</v>
      </c>
      <c r="U7" s="1">
        <v>2</v>
      </c>
      <c r="V7" s="1">
        <v>6</v>
      </c>
      <c r="W7" s="3">
        <f t="shared" si="13"/>
        <v>520</v>
      </c>
      <c r="X7" s="1">
        <v>213</v>
      </c>
      <c r="Y7" s="1">
        <v>307</v>
      </c>
      <c r="Z7" s="11">
        <f t="shared" si="14"/>
        <v>0.98113207547169812</v>
      </c>
      <c r="AA7" s="11">
        <f t="shared" si="15"/>
        <v>0.99532710280373837</v>
      </c>
      <c r="AB7" s="11">
        <f t="shared" si="16"/>
        <v>0.97151898734177211</v>
      </c>
      <c r="AC7" s="1">
        <v>30</v>
      </c>
      <c r="AD7" s="1">
        <v>30</v>
      </c>
      <c r="AE7" s="11">
        <f t="shared" si="17"/>
        <v>1</v>
      </c>
      <c r="AF7" s="3">
        <f t="shared" si="18"/>
        <v>4</v>
      </c>
      <c r="AG7" s="1">
        <v>1</v>
      </c>
      <c r="AH7" s="1">
        <v>3</v>
      </c>
      <c r="AI7" s="1">
        <v>0</v>
      </c>
    </row>
    <row r="8" spans="1:35" ht="32.1" customHeight="1">
      <c r="A8" s="2">
        <v>12</v>
      </c>
      <c r="B8" s="3">
        <f t="shared" si="0"/>
        <v>884</v>
      </c>
      <c r="C8" s="1">
        <v>365</v>
      </c>
      <c r="D8" s="1">
        <v>519</v>
      </c>
      <c r="E8" s="3">
        <f t="shared" si="1"/>
        <v>880</v>
      </c>
      <c r="F8" s="3">
        <f t="shared" si="2"/>
        <v>363</v>
      </c>
      <c r="G8" s="3">
        <f t="shared" si="3"/>
        <v>517</v>
      </c>
      <c r="H8" s="3">
        <f t="shared" si="4"/>
        <v>876</v>
      </c>
      <c r="I8" s="1">
        <v>363</v>
      </c>
      <c r="J8" s="1">
        <v>513</v>
      </c>
      <c r="K8" s="11">
        <f t="shared" si="5"/>
        <v>0.99545454545454548</v>
      </c>
      <c r="L8" s="11">
        <f t="shared" si="6"/>
        <v>1</v>
      </c>
      <c r="M8" s="11">
        <f t="shared" si="7"/>
        <v>0.99226305609284338</v>
      </c>
      <c r="N8" s="3">
        <f t="shared" si="8"/>
        <v>854</v>
      </c>
      <c r="O8" s="1">
        <v>363</v>
      </c>
      <c r="P8" s="1">
        <v>491</v>
      </c>
      <c r="Q8" s="11">
        <f t="shared" si="9"/>
        <v>0.97045454545454546</v>
      </c>
      <c r="R8" s="11">
        <f t="shared" si="10"/>
        <v>1</v>
      </c>
      <c r="S8" s="11">
        <f t="shared" si="11"/>
        <v>0.94970986460348161</v>
      </c>
      <c r="T8" s="3">
        <f t="shared" si="12"/>
        <v>11</v>
      </c>
      <c r="U8" s="1">
        <v>1</v>
      </c>
      <c r="V8" s="1">
        <v>10</v>
      </c>
      <c r="W8" s="3">
        <f t="shared" si="13"/>
        <v>842</v>
      </c>
      <c r="X8" s="1">
        <v>346</v>
      </c>
      <c r="Y8" s="1">
        <v>496</v>
      </c>
      <c r="Z8" s="11">
        <f t="shared" si="14"/>
        <v>0.95248868778280538</v>
      </c>
      <c r="AA8" s="11">
        <f t="shared" si="15"/>
        <v>0.94794520547945205</v>
      </c>
      <c r="AB8" s="11">
        <f t="shared" si="16"/>
        <v>0.95568400770712914</v>
      </c>
      <c r="AC8" s="1">
        <v>60</v>
      </c>
      <c r="AD8" s="1">
        <v>60</v>
      </c>
      <c r="AE8" s="11">
        <f t="shared" si="17"/>
        <v>1</v>
      </c>
      <c r="AF8" s="3">
        <f t="shared" si="18"/>
        <v>4</v>
      </c>
      <c r="AG8" s="1">
        <v>2</v>
      </c>
      <c r="AH8" s="1">
        <v>2</v>
      </c>
      <c r="AI8" s="1">
        <v>0</v>
      </c>
    </row>
    <row r="9" spans="1:35" ht="32.1" customHeight="1">
      <c r="A9" s="2">
        <v>34</v>
      </c>
      <c r="B9" s="3">
        <f t="shared" si="0"/>
        <v>747</v>
      </c>
      <c r="C9" s="1">
        <v>354</v>
      </c>
      <c r="D9" s="1">
        <v>393</v>
      </c>
      <c r="E9" s="3">
        <f t="shared" si="1"/>
        <v>747</v>
      </c>
      <c r="F9" s="3">
        <f t="shared" si="2"/>
        <v>354</v>
      </c>
      <c r="G9" s="3">
        <f t="shared" si="3"/>
        <v>393</v>
      </c>
      <c r="H9" s="3">
        <f t="shared" si="4"/>
        <v>740</v>
      </c>
      <c r="I9" s="1">
        <v>354</v>
      </c>
      <c r="J9" s="1">
        <v>386</v>
      </c>
      <c r="K9" s="11">
        <f t="shared" si="5"/>
        <v>0.99062918340026773</v>
      </c>
      <c r="L9" s="11">
        <f t="shared" si="6"/>
        <v>1</v>
      </c>
      <c r="M9" s="11">
        <f t="shared" si="7"/>
        <v>0.98218829516539441</v>
      </c>
      <c r="N9" s="3">
        <f t="shared" si="8"/>
        <v>736</v>
      </c>
      <c r="O9" s="1">
        <v>354</v>
      </c>
      <c r="P9" s="1">
        <v>382</v>
      </c>
      <c r="Q9" s="11">
        <f t="shared" si="9"/>
        <v>0.98527443105756363</v>
      </c>
      <c r="R9" s="11">
        <f t="shared" si="10"/>
        <v>1</v>
      </c>
      <c r="S9" s="11">
        <f t="shared" si="11"/>
        <v>0.97201017811704837</v>
      </c>
      <c r="T9" s="3">
        <f t="shared" si="12"/>
        <v>9</v>
      </c>
      <c r="U9" s="1">
        <v>1</v>
      </c>
      <c r="V9" s="1">
        <v>8</v>
      </c>
      <c r="W9" s="3">
        <f t="shared" si="13"/>
        <v>707</v>
      </c>
      <c r="X9" s="1">
        <v>327</v>
      </c>
      <c r="Y9" s="1">
        <v>380</v>
      </c>
      <c r="Z9" s="11">
        <f t="shared" si="14"/>
        <v>0.9464524765729585</v>
      </c>
      <c r="AA9" s="11">
        <f t="shared" si="15"/>
        <v>0.92372881355932202</v>
      </c>
      <c r="AB9" s="11">
        <f t="shared" si="16"/>
        <v>0.9669211195928753</v>
      </c>
      <c r="AC9" s="1">
        <v>92</v>
      </c>
      <c r="AD9" s="1">
        <v>92</v>
      </c>
      <c r="AE9" s="11">
        <f t="shared" si="17"/>
        <v>1</v>
      </c>
      <c r="AF9" s="3">
        <f t="shared" si="18"/>
        <v>0</v>
      </c>
      <c r="AG9" s="1">
        <v>0</v>
      </c>
      <c r="AH9" s="1">
        <v>0</v>
      </c>
      <c r="AI9" s="1">
        <v>0</v>
      </c>
    </row>
    <row r="10" spans="1:35" ht="32.1" customHeight="1">
      <c r="A10" s="2">
        <v>35</v>
      </c>
      <c r="B10" s="3">
        <f t="shared" si="0"/>
        <v>617</v>
      </c>
      <c r="C10" s="1">
        <v>261</v>
      </c>
      <c r="D10" s="1">
        <v>356</v>
      </c>
      <c r="E10" s="3">
        <f t="shared" si="1"/>
        <v>613</v>
      </c>
      <c r="F10" s="3">
        <f t="shared" si="2"/>
        <v>260</v>
      </c>
      <c r="G10" s="3">
        <f t="shared" si="3"/>
        <v>353</v>
      </c>
      <c r="H10" s="3">
        <f t="shared" si="4"/>
        <v>611</v>
      </c>
      <c r="I10" s="1">
        <v>260</v>
      </c>
      <c r="J10" s="1">
        <v>351</v>
      </c>
      <c r="K10" s="11">
        <f t="shared" si="5"/>
        <v>0.99673735725938006</v>
      </c>
      <c r="L10" s="11">
        <f t="shared" si="6"/>
        <v>1</v>
      </c>
      <c r="M10" s="11">
        <f t="shared" si="7"/>
        <v>0.99433427762039661</v>
      </c>
      <c r="N10" s="3">
        <f t="shared" si="8"/>
        <v>596</v>
      </c>
      <c r="O10" s="1">
        <v>260</v>
      </c>
      <c r="P10" s="1">
        <v>336</v>
      </c>
      <c r="Q10" s="11">
        <f t="shared" si="9"/>
        <v>0.97226753670473087</v>
      </c>
      <c r="R10" s="11">
        <f t="shared" si="10"/>
        <v>1</v>
      </c>
      <c r="S10" s="11">
        <f t="shared" si="11"/>
        <v>0.95184135977337114</v>
      </c>
      <c r="T10" s="3">
        <f t="shared" si="12"/>
        <v>13</v>
      </c>
      <c r="U10" s="1">
        <v>5</v>
      </c>
      <c r="V10" s="1">
        <v>8</v>
      </c>
      <c r="W10" s="3">
        <f t="shared" si="13"/>
        <v>611</v>
      </c>
      <c r="X10" s="1">
        <v>259</v>
      </c>
      <c r="Y10" s="1">
        <v>352</v>
      </c>
      <c r="Z10" s="11">
        <f t="shared" si="14"/>
        <v>0.99027552674230146</v>
      </c>
      <c r="AA10" s="11">
        <f t="shared" si="15"/>
        <v>0.9923371647509579</v>
      </c>
      <c r="AB10" s="11">
        <f t="shared" si="16"/>
        <v>0.9887640449438202</v>
      </c>
      <c r="AC10" s="1">
        <v>60</v>
      </c>
      <c r="AD10" s="1">
        <v>60</v>
      </c>
      <c r="AE10" s="11">
        <f t="shared" si="17"/>
        <v>1</v>
      </c>
      <c r="AF10" s="3">
        <f t="shared" si="18"/>
        <v>4</v>
      </c>
      <c r="AG10" s="1">
        <v>1</v>
      </c>
      <c r="AH10" s="1">
        <v>3</v>
      </c>
      <c r="AI10" s="1">
        <v>0</v>
      </c>
    </row>
    <row r="11" spans="1:35" ht="32.1" customHeight="1">
      <c r="A11" s="2">
        <v>41</v>
      </c>
      <c r="B11" s="3">
        <f t="shared" si="0"/>
        <v>182</v>
      </c>
      <c r="C11" s="1">
        <v>72</v>
      </c>
      <c r="D11" s="1">
        <v>110</v>
      </c>
      <c r="E11" s="3">
        <f t="shared" si="1"/>
        <v>179</v>
      </c>
      <c r="F11" s="3">
        <f t="shared" si="2"/>
        <v>72</v>
      </c>
      <c r="G11" s="3">
        <f t="shared" si="3"/>
        <v>107</v>
      </c>
      <c r="H11" s="3">
        <f t="shared" si="4"/>
        <v>177</v>
      </c>
      <c r="I11" s="1">
        <v>72</v>
      </c>
      <c r="J11" s="1">
        <v>105</v>
      </c>
      <c r="K11" s="11">
        <f t="shared" si="5"/>
        <v>0.98882681564245811</v>
      </c>
      <c r="L11" s="11">
        <f t="shared" si="6"/>
        <v>1</v>
      </c>
      <c r="M11" s="11">
        <f t="shared" si="7"/>
        <v>0.98130841121495327</v>
      </c>
      <c r="N11" s="3">
        <f t="shared" si="8"/>
        <v>175</v>
      </c>
      <c r="O11" s="1">
        <v>72</v>
      </c>
      <c r="P11" s="1">
        <v>103</v>
      </c>
      <c r="Q11" s="11">
        <f t="shared" si="9"/>
        <v>0.97765363128491622</v>
      </c>
      <c r="R11" s="11">
        <f t="shared" si="10"/>
        <v>1</v>
      </c>
      <c r="S11" s="11">
        <f t="shared" si="11"/>
        <v>0.96261682242990654</v>
      </c>
      <c r="T11" s="3">
        <f t="shared" si="12"/>
        <v>4</v>
      </c>
      <c r="U11" s="1">
        <v>1</v>
      </c>
      <c r="V11" s="1">
        <v>3</v>
      </c>
      <c r="W11" s="3">
        <f t="shared" si="13"/>
        <v>177</v>
      </c>
      <c r="X11" s="1">
        <v>72</v>
      </c>
      <c r="Y11" s="1">
        <v>105</v>
      </c>
      <c r="Z11" s="11">
        <f t="shared" si="14"/>
        <v>0.97252747252747251</v>
      </c>
      <c r="AA11" s="11">
        <f t="shared" si="15"/>
        <v>1</v>
      </c>
      <c r="AB11" s="11">
        <f t="shared" si="16"/>
        <v>0.95454545454545459</v>
      </c>
      <c r="AC11" s="1">
        <v>30</v>
      </c>
      <c r="AD11" s="1">
        <v>30</v>
      </c>
      <c r="AE11" s="11">
        <f t="shared" si="17"/>
        <v>1</v>
      </c>
      <c r="AF11" s="3">
        <f t="shared" si="18"/>
        <v>3</v>
      </c>
      <c r="AG11" s="1">
        <v>0</v>
      </c>
      <c r="AH11" s="1">
        <v>3</v>
      </c>
      <c r="AI11" s="1">
        <v>0</v>
      </c>
    </row>
    <row r="12" spans="1:35" ht="32.1" customHeight="1">
      <c r="A12" s="2">
        <v>48</v>
      </c>
      <c r="B12" s="3">
        <f t="shared" si="0"/>
        <v>472</v>
      </c>
      <c r="C12" s="1">
        <v>222</v>
      </c>
      <c r="D12" s="1">
        <v>250</v>
      </c>
      <c r="E12" s="3">
        <f t="shared" si="1"/>
        <v>467</v>
      </c>
      <c r="F12" s="3">
        <f t="shared" si="2"/>
        <v>220</v>
      </c>
      <c r="G12" s="3">
        <f t="shared" si="3"/>
        <v>247</v>
      </c>
      <c r="H12" s="3">
        <f t="shared" si="4"/>
        <v>467</v>
      </c>
      <c r="I12" s="1">
        <v>220</v>
      </c>
      <c r="J12" s="1">
        <v>247</v>
      </c>
      <c r="K12" s="11">
        <f t="shared" si="5"/>
        <v>1</v>
      </c>
      <c r="L12" s="11">
        <f t="shared" si="6"/>
        <v>1</v>
      </c>
      <c r="M12" s="11">
        <f t="shared" si="7"/>
        <v>1</v>
      </c>
      <c r="N12" s="3">
        <f t="shared" si="8"/>
        <v>449</v>
      </c>
      <c r="O12" s="1">
        <v>220</v>
      </c>
      <c r="P12" s="1">
        <v>229</v>
      </c>
      <c r="Q12" s="11">
        <f t="shared" si="9"/>
        <v>0.96145610278372595</v>
      </c>
      <c r="R12" s="11">
        <f t="shared" si="10"/>
        <v>1</v>
      </c>
      <c r="S12" s="11">
        <f t="shared" si="11"/>
        <v>0.92712550607287447</v>
      </c>
      <c r="T12" s="3">
        <f t="shared" si="12"/>
        <v>2</v>
      </c>
      <c r="U12" s="1">
        <v>0</v>
      </c>
      <c r="V12" s="1">
        <v>2</v>
      </c>
      <c r="W12" s="3">
        <f t="shared" si="13"/>
        <v>459</v>
      </c>
      <c r="X12" s="1">
        <v>214</v>
      </c>
      <c r="Y12" s="1">
        <v>245</v>
      </c>
      <c r="Z12" s="11">
        <f t="shared" si="14"/>
        <v>0.97245762711864403</v>
      </c>
      <c r="AA12" s="11">
        <f t="shared" si="15"/>
        <v>0.963963963963964</v>
      </c>
      <c r="AB12" s="11">
        <f t="shared" si="16"/>
        <v>0.98</v>
      </c>
      <c r="AC12" s="1">
        <v>30</v>
      </c>
      <c r="AD12" s="1">
        <v>30</v>
      </c>
      <c r="AE12" s="11">
        <f t="shared" si="17"/>
        <v>1</v>
      </c>
      <c r="AF12" s="3">
        <f t="shared" si="18"/>
        <v>4</v>
      </c>
      <c r="AG12" s="1">
        <v>1</v>
      </c>
      <c r="AH12" s="1">
        <v>3</v>
      </c>
      <c r="AI12" s="1">
        <v>1</v>
      </c>
    </row>
    <row r="13" spans="1:35" ht="32.1" customHeight="1">
      <c r="A13" s="2">
        <v>53</v>
      </c>
      <c r="B13" s="3">
        <f t="shared" si="0"/>
        <v>1301</v>
      </c>
      <c r="C13" s="1">
        <v>599</v>
      </c>
      <c r="D13" s="1">
        <v>702</v>
      </c>
      <c r="E13" s="3">
        <f t="shared" si="1"/>
        <v>1294</v>
      </c>
      <c r="F13" s="3">
        <f t="shared" si="2"/>
        <v>598</v>
      </c>
      <c r="G13" s="3">
        <f t="shared" si="3"/>
        <v>696</v>
      </c>
      <c r="H13" s="3">
        <f t="shared" si="4"/>
        <v>1281</v>
      </c>
      <c r="I13" s="1">
        <v>598</v>
      </c>
      <c r="J13" s="1">
        <v>683</v>
      </c>
      <c r="K13" s="11">
        <f t="shared" si="5"/>
        <v>0.98995363214837717</v>
      </c>
      <c r="L13" s="11">
        <f t="shared" si="6"/>
        <v>1</v>
      </c>
      <c r="M13" s="11">
        <f t="shared" si="7"/>
        <v>0.98132183908045978</v>
      </c>
      <c r="N13" s="3">
        <f t="shared" si="8"/>
        <v>1251</v>
      </c>
      <c r="O13" s="1">
        <v>598</v>
      </c>
      <c r="P13" s="1">
        <v>653</v>
      </c>
      <c r="Q13" s="11">
        <f t="shared" si="9"/>
        <v>0.9667697063369397</v>
      </c>
      <c r="R13" s="11">
        <f t="shared" si="10"/>
        <v>1</v>
      </c>
      <c r="S13" s="11">
        <f t="shared" si="11"/>
        <v>0.93821839080459768</v>
      </c>
      <c r="T13" s="3">
        <f t="shared" si="12"/>
        <v>8</v>
      </c>
      <c r="U13" s="1">
        <v>1</v>
      </c>
      <c r="V13" s="1">
        <v>7</v>
      </c>
      <c r="W13" s="3">
        <f t="shared" si="13"/>
        <v>1272</v>
      </c>
      <c r="X13" s="1">
        <v>588</v>
      </c>
      <c r="Y13" s="1">
        <v>684</v>
      </c>
      <c r="Z13" s="11">
        <f t="shared" si="14"/>
        <v>0.97770945426594924</v>
      </c>
      <c r="AA13" s="11">
        <f t="shared" si="15"/>
        <v>0.98163606010016691</v>
      </c>
      <c r="AB13" s="11">
        <f t="shared" si="16"/>
        <v>0.97435897435897434</v>
      </c>
      <c r="AC13" s="1">
        <v>120</v>
      </c>
      <c r="AD13" s="1">
        <v>120</v>
      </c>
      <c r="AE13" s="11">
        <f t="shared" si="17"/>
        <v>1</v>
      </c>
      <c r="AF13" s="3">
        <f t="shared" si="18"/>
        <v>7</v>
      </c>
      <c r="AG13" s="1">
        <v>1</v>
      </c>
      <c r="AH13" s="1">
        <v>6</v>
      </c>
      <c r="AI13" s="1">
        <v>0</v>
      </c>
    </row>
    <row r="14" spans="1:35" ht="32.1" customHeight="1">
      <c r="A14" s="2">
        <v>66</v>
      </c>
      <c r="B14" s="3">
        <f t="shared" si="0"/>
        <v>465</v>
      </c>
      <c r="C14" s="1">
        <v>227</v>
      </c>
      <c r="D14" s="1">
        <v>238</v>
      </c>
      <c r="E14" s="3">
        <f t="shared" si="1"/>
        <v>465</v>
      </c>
      <c r="F14" s="3">
        <f t="shared" si="2"/>
        <v>227</v>
      </c>
      <c r="G14" s="3">
        <f t="shared" si="3"/>
        <v>238</v>
      </c>
      <c r="H14" s="3">
        <f t="shared" si="4"/>
        <v>462</v>
      </c>
      <c r="I14" s="1">
        <v>227</v>
      </c>
      <c r="J14" s="1">
        <v>235</v>
      </c>
      <c r="K14" s="11">
        <f t="shared" si="5"/>
        <v>0.99354838709677418</v>
      </c>
      <c r="L14" s="11">
        <f t="shared" si="6"/>
        <v>1</v>
      </c>
      <c r="M14" s="11">
        <f t="shared" si="7"/>
        <v>0.98739495798319332</v>
      </c>
      <c r="N14" s="3">
        <f t="shared" si="8"/>
        <v>455</v>
      </c>
      <c r="O14" s="1">
        <v>227</v>
      </c>
      <c r="P14" s="1">
        <v>228</v>
      </c>
      <c r="Q14" s="11">
        <f t="shared" si="9"/>
        <v>0.978494623655914</v>
      </c>
      <c r="R14" s="11">
        <f t="shared" si="10"/>
        <v>1</v>
      </c>
      <c r="S14" s="11">
        <f t="shared" si="11"/>
        <v>0.95798319327731096</v>
      </c>
      <c r="T14" s="3">
        <f t="shared" si="12"/>
        <v>5</v>
      </c>
      <c r="U14" s="1">
        <v>1</v>
      </c>
      <c r="V14" s="1">
        <v>4</v>
      </c>
      <c r="W14" s="3">
        <f t="shared" si="13"/>
        <v>462</v>
      </c>
      <c r="X14" s="1">
        <v>227</v>
      </c>
      <c r="Y14" s="1">
        <v>235</v>
      </c>
      <c r="Z14" s="11">
        <f t="shared" si="14"/>
        <v>0.99354838709677418</v>
      </c>
      <c r="AA14" s="11">
        <f t="shared" si="15"/>
        <v>1</v>
      </c>
      <c r="AB14" s="11">
        <f t="shared" si="16"/>
        <v>0.98739495798319332</v>
      </c>
      <c r="AC14" s="1">
        <v>60</v>
      </c>
      <c r="AD14" s="1">
        <v>60</v>
      </c>
      <c r="AE14" s="11">
        <f t="shared" si="17"/>
        <v>1</v>
      </c>
      <c r="AF14" s="3">
        <f t="shared" si="18"/>
        <v>0</v>
      </c>
      <c r="AG14" s="1">
        <v>0</v>
      </c>
      <c r="AH14" s="1">
        <v>0</v>
      </c>
      <c r="AI14" s="1">
        <v>0</v>
      </c>
    </row>
    <row r="15" spans="1:35" ht="32.1" customHeight="1">
      <c r="A15" s="2">
        <v>120</v>
      </c>
      <c r="B15" s="3">
        <f t="shared" si="0"/>
        <v>298</v>
      </c>
      <c r="C15" s="1">
        <v>160</v>
      </c>
      <c r="D15" s="1">
        <v>138</v>
      </c>
      <c r="E15" s="3">
        <f t="shared" si="1"/>
        <v>297</v>
      </c>
      <c r="F15" s="3">
        <f t="shared" si="2"/>
        <v>159</v>
      </c>
      <c r="G15" s="3">
        <f t="shared" si="3"/>
        <v>138</v>
      </c>
      <c r="H15" s="3">
        <f t="shared" si="4"/>
        <v>297</v>
      </c>
      <c r="I15" s="1">
        <v>159</v>
      </c>
      <c r="J15" s="1">
        <v>138</v>
      </c>
      <c r="K15" s="11">
        <f t="shared" si="5"/>
        <v>1</v>
      </c>
      <c r="L15" s="11">
        <f t="shared" si="6"/>
        <v>1</v>
      </c>
      <c r="M15" s="11">
        <f t="shared" si="7"/>
        <v>1</v>
      </c>
      <c r="N15" s="3">
        <f t="shared" si="8"/>
        <v>290</v>
      </c>
      <c r="O15" s="1">
        <v>159</v>
      </c>
      <c r="P15" s="1">
        <v>131</v>
      </c>
      <c r="Q15" s="11">
        <f t="shared" si="9"/>
        <v>0.97643097643097643</v>
      </c>
      <c r="R15" s="11">
        <f t="shared" si="10"/>
        <v>1</v>
      </c>
      <c r="S15" s="11">
        <f t="shared" si="11"/>
        <v>0.94927536231884058</v>
      </c>
      <c r="T15" s="3">
        <f t="shared" si="12"/>
        <v>12</v>
      </c>
      <c r="U15" s="1">
        <v>6</v>
      </c>
      <c r="V15" s="1">
        <v>6</v>
      </c>
      <c r="W15" s="3">
        <f t="shared" si="13"/>
        <v>270</v>
      </c>
      <c r="X15" s="1">
        <v>137</v>
      </c>
      <c r="Y15" s="1">
        <v>133</v>
      </c>
      <c r="Z15" s="11">
        <f t="shared" si="14"/>
        <v>0.90604026845637586</v>
      </c>
      <c r="AA15" s="11">
        <f t="shared" si="15"/>
        <v>0.85624999999999996</v>
      </c>
      <c r="AB15" s="11">
        <f t="shared" si="16"/>
        <v>0.96376811594202894</v>
      </c>
      <c r="AC15" s="1">
        <v>60</v>
      </c>
      <c r="AD15" s="1">
        <v>60</v>
      </c>
      <c r="AE15" s="11">
        <f t="shared" si="17"/>
        <v>1</v>
      </c>
      <c r="AF15" s="3">
        <f t="shared" si="18"/>
        <v>1</v>
      </c>
      <c r="AG15" s="1">
        <v>1</v>
      </c>
      <c r="AH15" s="1">
        <v>0</v>
      </c>
      <c r="AI15" s="1">
        <v>0</v>
      </c>
    </row>
    <row r="16" spans="1:35" ht="32.1" customHeight="1">
      <c r="A16" s="2" t="s">
        <v>24</v>
      </c>
      <c r="B16" s="3">
        <f t="shared" si="0"/>
        <v>5717</v>
      </c>
      <c r="C16" s="3">
        <f>SUM(C6:C15)</f>
        <v>2579</v>
      </c>
      <c r="D16" s="3">
        <f>SUM(D6:D15)</f>
        <v>3138</v>
      </c>
      <c r="E16" s="3">
        <f t="shared" si="1"/>
        <v>5685</v>
      </c>
      <c r="F16" s="3">
        <f t="shared" si="2"/>
        <v>2569</v>
      </c>
      <c r="G16" s="3">
        <f t="shared" si="3"/>
        <v>3116</v>
      </c>
      <c r="H16" s="3">
        <f t="shared" si="4"/>
        <v>5648</v>
      </c>
      <c r="I16" s="3">
        <f>SUM(I6:I15)</f>
        <v>2569</v>
      </c>
      <c r="J16" s="3">
        <f>SUM(J6:J15)</f>
        <v>3079</v>
      </c>
      <c r="K16" s="11">
        <f t="shared" si="5"/>
        <v>0.99349164467897977</v>
      </c>
      <c r="L16" s="11">
        <f t="shared" si="6"/>
        <v>1</v>
      </c>
      <c r="M16" s="11">
        <f t="shared" si="7"/>
        <v>0.98812580231065472</v>
      </c>
      <c r="N16" s="3">
        <f t="shared" si="8"/>
        <v>5540</v>
      </c>
      <c r="O16" s="3">
        <f>SUM(O6:O15)</f>
        <v>2569</v>
      </c>
      <c r="P16" s="3">
        <f>SUM(P6:P15)</f>
        <v>2971</v>
      </c>
      <c r="Q16" s="11">
        <f t="shared" si="9"/>
        <v>0.97449428320140719</v>
      </c>
      <c r="R16" s="11">
        <f t="shared" si="10"/>
        <v>1</v>
      </c>
      <c r="S16" s="11">
        <f t="shared" si="11"/>
        <v>0.95346598202824129</v>
      </c>
      <c r="T16" s="3">
        <f t="shared" si="12"/>
        <v>78</v>
      </c>
      <c r="U16" s="3">
        <f>SUM(U6:U15)</f>
        <v>22</v>
      </c>
      <c r="V16" s="3">
        <f>SUM(V6:V15)</f>
        <v>56</v>
      </c>
      <c r="W16" s="3">
        <f>X16+Y16</f>
        <v>5534</v>
      </c>
      <c r="X16" s="3">
        <f>SUM(X6:X15)</f>
        <v>2483</v>
      </c>
      <c r="Y16" s="3">
        <f>SUM(Y6:Y15)</f>
        <v>3051</v>
      </c>
      <c r="Z16" s="11">
        <f t="shared" si="14"/>
        <v>0.96799020465278995</v>
      </c>
      <c r="AA16" s="11">
        <f t="shared" si="15"/>
        <v>0.96277626987204346</v>
      </c>
      <c r="AB16" s="11">
        <f t="shared" si="16"/>
        <v>0.97227533460803062</v>
      </c>
      <c r="AC16" s="3">
        <f>SUM(AC6:AC15)</f>
        <v>572</v>
      </c>
      <c r="AD16" s="3">
        <f>SUM(AD6:AD15)</f>
        <v>572</v>
      </c>
      <c r="AE16" s="11">
        <f t="shared" si="17"/>
        <v>1</v>
      </c>
      <c r="AF16" s="3">
        <f t="shared" si="18"/>
        <v>31</v>
      </c>
      <c r="AG16" s="3">
        <f>SUM(AG6:AG15)</f>
        <v>9</v>
      </c>
      <c r="AH16" s="3">
        <f>SUM(AH6:AH15)</f>
        <v>22</v>
      </c>
      <c r="AI16" s="3">
        <f>SUM(AI6:AI15)</f>
        <v>1</v>
      </c>
    </row>
    <row r="18" spans="2:10">
      <c r="B18" t="s">
        <v>21</v>
      </c>
      <c r="J18" t="s">
        <v>22</v>
      </c>
    </row>
    <row r="21" spans="2:10">
      <c r="B21" t="s">
        <v>23</v>
      </c>
    </row>
    <row r="53" spans="1:6">
      <c r="A53" s="38" t="s">
        <v>0</v>
      </c>
      <c r="B53" t="s">
        <v>27</v>
      </c>
    </row>
    <row r="54" spans="1:6">
      <c r="A54" s="39"/>
      <c r="B54" s="42" t="s">
        <v>25</v>
      </c>
      <c r="C54" s="43" t="s">
        <v>26</v>
      </c>
      <c r="D54" s="43" t="s">
        <v>28</v>
      </c>
      <c r="E54" s="43" t="s">
        <v>30</v>
      </c>
      <c r="F54" s="43" t="s">
        <v>31</v>
      </c>
    </row>
    <row r="55" spans="1:6">
      <c r="A55" s="40"/>
      <c r="B55" s="42"/>
      <c r="C55" s="43"/>
      <c r="D55" s="43"/>
      <c r="E55" s="43"/>
      <c r="F55" s="43"/>
    </row>
    <row r="56" spans="1:6" ht="15.75">
      <c r="A56" s="2">
        <v>7</v>
      </c>
      <c r="B56" s="10">
        <f>Січень!S6</f>
        <v>0.97478991596638653</v>
      </c>
      <c r="C56" s="10">
        <f>Лютий!S6</f>
        <v>0.96666666666666667</v>
      </c>
      <c r="D56" s="10">
        <f t="shared" ref="D56:D66" si="19">S6</f>
        <v>0.97368421052631582</v>
      </c>
      <c r="E56" s="10">
        <f>Квітень!S6</f>
        <v>0.97391304347826091</v>
      </c>
      <c r="F56" s="10">
        <f>S6</f>
        <v>0.97368421052631582</v>
      </c>
    </row>
    <row r="57" spans="1:6" ht="15.75">
      <c r="A57" s="2">
        <v>10</v>
      </c>
      <c r="B57" s="10">
        <f>Січень!S7</f>
        <v>0.98713826366559487</v>
      </c>
      <c r="C57" s="10">
        <f>Лютий!S7</f>
        <v>0.96261682242990654</v>
      </c>
      <c r="D57" s="10">
        <f t="shared" si="19"/>
        <v>0.98083067092651754</v>
      </c>
      <c r="E57" s="10">
        <f>Квітень!S7</f>
        <v>0.98083067092651754</v>
      </c>
      <c r="F57" s="10">
        <f t="shared" ref="F57:F66" si="20">S7</f>
        <v>0.98083067092651754</v>
      </c>
    </row>
    <row r="58" spans="1:6" ht="15.75">
      <c r="A58" s="2">
        <v>12</v>
      </c>
      <c r="B58" s="10">
        <f>Січень!S8</f>
        <v>0.93436293436293438</v>
      </c>
      <c r="C58" s="10">
        <f>Лютий!S8</f>
        <v>0.94423076923076921</v>
      </c>
      <c r="D58" s="10">
        <f t="shared" si="19"/>
        <v>0.94970986460348161</v>
      </c>
      <c r="E58" s="10">
        <f>Квітень!S8</f>
        <v>0.94787644787644787</v>
      </c>
      <c r="F58" s="10">
        <f t="shared" si="20"/>
        <v>0.94970986460348161</v>
      </c>
    </row>
    <row r="59" spans="1:6" ht="15.75">
      <c r="A59" s="2">
        <v>34</v>
      </c>
      <c r="B59" s="10">
        <f>Січень!S9</f>
        <v>0.97435897435897434</v>
      </c>
      <c r="C59" s="10">
        <f>Лютий!S9</f>
        <v>0.97964376590330793</v>
      </c>
      <c r="D59" s="10">
        <f t="shared" si="19"/>
        <v>0.97201017811704837</v>
      </c>
      <c r="E59" s="10">
        <f>Квітень!S9</f>
        <v>0.97201017811704837</v>
      </c>
      <c r="F59" s="10">
        <f t="shared" si="20"/>
        <v>0.97201017811704837</v>
      </c>
    </row>
    <row r="60" spans="1:6" ht="15.75">
      <c r="A60" s="2">
        <v>35</v>
      </c>
      <c r="B60" s="10">
        <f>Січень!S10</f>
        <v>0.94301994301994307</v>
      </c>
      <c r="C60" s="10">
        <f>Лютий!S10</f>
        <v>0.92757660167130918</v>
      </c>
      <c r="D60" s="10">
        <f t="shared" si="19"/>
        <v>0.95184135977337114</v>
      </c>
      <c r="E60" s="10">
        <f>Квітень!S10</f>
        <v>0.94915254237288138</v>
      </c>
      <c r="F60" s="10">
        <f t="shared" si="20"/>
        <v>0.95184135977337114</v>
      </c>
    </row>
    <row r="61" spans="1:6" ht="15.75">
      <c r="A61" s="2">
        <v>41</v>
      </c>
      <c r="B61" s="10">
        <f>Січень!S11</f>
        <v>0.93457943925233644</v>
      </c>
      <c r="C61" s="10">
        <f>Лютий!S11</f>
        <v>0.92727272727272725</v>
      </c>
      <c r="D61" s="10">
        <f t="shared" si="19"/>
        <v>0.96261682242990654</v>
      </c>
      <c r="E61" s="10">
        <f>Квітень!S11</f>
        <v>0.96261682242990654</v>
      </c>
      <c r="F61" s="10">
        <f t="shared" si="20"/>
        <v>0.96261682242990654</v>
      </c>
    </row>
    <row r="62" spans="1:6" ht="15.75">
      <c r="A62" s="2">
        <v>48</v>
      </c>
      <c r="B62" s="10">
        <f>Січень!S12</f>
        <v>0.92244897959183669</v>
      </c>
      <c r="C62" s="10">
        <f>Лютий!S12</f>
        <v>0.91235059760956172</v>
      </c>
      <c r="D62" s="10">
        <f t="shared" si="19"/>
        <v>0.92712550607287447</v>
      </c>
      <c r="E62" s="10">
        <f>Квітень!S12</f>
        <v>0.91967871485943775</v>
      </c>
      <c r="F62" s="10">
        <f t="shared" si="20"/>
        <v>0.92712550607287447</v>
      </c>
    </row>
    <row r="63" spans="1:6" ht="15.75">
      <c r="A63" s="2">
        <v>53</v>
      </c>
      <c r="B63" s="10">
        <f>Січень!S13</f>
        <v>0.93409742120343842</v>
      </c>
      <c r="C63" s="10">
        <f>Лютий!S13</f>
        <v>0.92765957446808511</v>
      </c>
      <c r="D63" s="10">
        <f t="shared" si="19"/>
        <v>0.93821839080459768</v>
      </c>
      <c r="E63" s="10">
        <f>Квітень!S13</f>
        <v>0.9368723098995696</v>
      </c>
      <c r="F63" s="10">
        <f t="shared" si="20"/>
        <v>0.93821839080459768</v>
      </c>
    </row>
    <row r="64" spans="1:6" ht="15.75">
      <c r="A64" s="2">
        <v>66</v>
      </c>
      <c r="B64" s="10">
        <f>Січень!S14</f>
        <v>0.93360995850622408</v>
      </c>
      <c r="C64" s="10">
        <f>Лютий!S14</f>
        <v>0.93305439330543938</v>
      </c>
      <c r="D64" s="10">
        <f t="shared" si="19"/>
        <v>0.95798319327731096</v>
      </c>
      <c r="E64" s="10">
        <f>Квітень!S14</f>
        <v>0.95798319327731096</v>
      </c>
      <c r="F64" s="10">
        <f t="shared" si="20"/>
        <v>0.95798319327731096</v>
      </c>
    </row>
    <row r="65" spans="1:6" ht="15.75">
      <c r="A65" s="2">
        <v>120</v>
      </c>
      <c r="B65" s="10">
        <f>Січень!S15</f>
        <v>0.9850746268656716</v>
      </c>
      <c r="C65" s="10">
        <f>Лютий!S15</f>
        <v>0.9779411764705882</v>
      </c>
      <c r="D65" s="10">
        <f t="shared" si="19"/>
        <v>0.94927536231884058</v>
      </c>
      <c r="E65" s="10">
        <f>Квітень!S15</f>
        <v>0.97080291970802923</v>
      </c>
      <c r="F65" s="10">
        <f t="shared" si="20"/>
        <v>0.94927536231884058</v>
      </c>
    </row>
    <row r="66" spans="1:6" ht="15.75">
      <c r="A66" s="2" t="s">
        <v>24</v>
      </c>
      <c r="B66" s="10">
        <f>Січень!S16</f>
        <v>0.94829800899165062</v>
      </c>
      <c r="C66" s="10">
        <f>Лютий!S16</f>
        <v>0.94324667089410275</v>
      </c>
      <c r="D66" s="10">
        <f t="shared" si="19"/>
        <v>0.95346598202824129</v>
      </c>
      <c r="E66" s="10">
        <f>Квітень!S16</f>
        <v>0.95289971163088749</v>
      </c>
      <c r="F66" s="10">
        <f t="shared" si="20"/>
        <v>0.95346598202824129</v>
      </c>
    </row>
  </sheetData>
  <mergeCells count="43">
    <mergeCell ref="AE4:AE5"/>
    <mergeCell ref="E3:G3"/>
    <mergeCell ref="H3:J3"/>
    <mergeCell ref="E54:E55"/>
    <mergeCell ref="F54:F55"/>
    <mergeCell ref="N3:P3"/>
    <mergeCell ref="Q3:S3"/>
    <mergeCell ref="R4:S4"/>
    <mergeCell ref="I4:J4"/>
    <mergeCell ref="O4:P4"/>
    <mergeCell ref="K3:M3"/>
    <mergeCell ref="K4:K5"/>
    <mergeCell ref="E4:E5"/>
    <mergeCell ref="A3:A5"/>
    <mergeCell ref="B3:D3"/>
    <mergeCell ref="B4:B5"/>
    <mergeCell ref="AI3:AI5"/>
    <mergeCell ref="T3:V3"/>
    <mergeCell ref="U4:V4"/>
    <mergeCell ref="AG4:AH4"/>
    <mergeCell ref="AF4:AF5"/>
    <mergeCell ref="F4:G4"/>
    <mergeCell ref="AC3:AE3"/>
    <mergeCell ref="AF3:AH3"/>
    <mergeCell ref="AA4:AB4"/>
    <mergeCell ref="T4:T5"/>
    <mergeCell ref="D2:P2"/>
    <mergeCell ref="W4:W5"/>
    <mergeCell ref="N4:N5"/>
    <mergeCell ref="L4:M4"/>
    <mergeCell ref="H4:H5"/>
    <mergeCell ref="A53:A55"/>
    <mergeCell ref="B54:B55"/>
    <mergeCell ref="C54:C55"/>
    <mergeCell ref="D54:D55"/>
    <mergeCell ref="C4:D4"/>
    <mergeCell ref="Q4:Q5"/>
    <mergeCell ref="Z4:Z5"/>
    <mergeCell ref="X4:Y4"/>
    <mergeCell ref="Z3:AB3"/>
    <mergeCell ref="AD4:AD5"/>
    <mergeCell ref="W3:Y3"/>
    <mergeCell ref="AC4:AC5"/>
  </mergeCells>
  <phoneticPr fontId="0" type="noConversion"/>
  <pageMargins left="0.75" right="0.75" top="1" bottom="1" header="0.5" footer="0.5"/>
  <pageSetup paperSize="9" scale="59" orientation="landscape" verticalDpi="0" r:id="rId1"/>
  <headerFooter alignWithMargins="0"/>
  <rowBreaks count="1" manualBreakCount="1">
    <brk id="2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66"/>
  <sheetViews>
    <sheetView view="pageBreakPreview" zoomScale="70" zoomScaleNormal="70" zoomScaleSheetLayoutView="70" workbookViewId="0">
      <selection activeCell="T8" sqref="T8"/>
    </sheetView>
  </sheetViews>
  <sheetFormatPr defaultRowHeight="12.75"/>
  <cols>
    <col min="1" max="1" width="9.85546875" customWidth="1"/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6.2851562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8554687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6.42578125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3.75" customHeight="1">
      <c r="A2" s="9"/>
      <c r="B2" s="9"/>
      <c r="C2" s="9"/>
      <c r="D2" s="37" t="s">
        <v>49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38" t="s">
        <v>0</v>
      </c>
      <c r="B3" s="41" t="s">
        <v>50</v>
      </c>
      <c r="C3" s="35"/>
      <c r="D3" s="31"/>
      <c r="E3" s="30" t="s">
        <v>1</v>
      </c>
      <c r="F3" s="35"/>
      <c r="G3" s="31"/>
      <c r="H3" s="30" t="s">
        <v>2</v>
      </c>
      <c r="I3" s="35"/>
      <c r="J3" s="31"/>
      <c r="K3" s="30" t="s">
        <v>3</v>
      </c>
      <c r="L3" s="35"/>
      <c r="M3" s="31"/>
      <c r="N3" s="28" t="s">
        <v>4</v>
      </c>
      <c r="O3" s="36"/>
      <c r="P3" s="29"/>
      <c r="Q3" s="30" t="s">
        <v>5</v>
      </c>
      <c r="R3" s="35"/>
      <c r="S3" s="31"/>
      <c r="T3" s="30" t="s">
        <v>6</v>
      </c>
      <c r="U3" s="35"/>
      <c r="V3" s="31"/>
      <c r="W3" s="28" t="s">
        <v>7</v>
      </c>
      <c r="X3" s="36"/>
      <c r="Y3" s="29"/>
      <c r="Z3" s="30" t="s">
        <v>8</v>
      </c>
      <c r="AA3" s="35"/>
      <c r="AB3" s="31"/>
      <c r="AC3" s="28" t="s">
        <v>9</v>
      </c>
      <c r="AD3" s="36"/>
      <c r="AE3" s="29"/>
      <c r="AF3" s="30" t="s">
        <v>10</v>
      </c>
      <c r="AG3" s="35"/>
      <c r="AH3" s="31"/>
      <c r="AI3" s="32" t="s">
        <v>11</v>
      </c>
    </row>
    <row r="4" spans="1:35">
      <c r="A4" s="39"/>
      <c r="B4" s="24" t="s">
        <v>16</v>
      </c>
      <c r="C4" s="30" t="s">
        <v>12</v>
      </c>
      <c r="D4" s="31"/>
      <c r="E4" s="24" t="s">
        <v>16</v>
      </c>
      <c r="F4" s="30" t="s">
        <v>12</v>
      </c>
      <c r="G4" s="31"/>
      <c r="H4" s="24" t="s">
        <v>16</v>
      </c>
      <c r="I4" s="30" t="s">
        <v>12</v>
      </c>
      <c r="J4" s="31"/>
      <c r="K4" s="24" t="s">
        <v>16</v>
      </c>
      <c r="L4" s="30" t="s">
        <v>12</v>
      </c>
      <c r="M4" s="31"/>
      <c r="N4" s="26" t="s">
        <v>16</v>
      </c>
      <c r="O4" s="28" t="s">
        <v>12</v>
      </c>
      <c r="P4" s="29"/>
      <c r="Q4" s="24" t="s">
        <v>16</v>
      </c>
      <c r="R4" s="30" t="s">
        <v>12</v>
      </c>
      <c r="S4" s="31"/>
      <c r="T4" s="24" t="s">
        <v>16</v>
      </c>
      <c r="U4" s="30" t="s">
        <v>12</v>
      </c>
      <c r="V4" s="31"/>
      <c r="W4" s="26" t="s">
        <v>16</v>
      </c>
      <c r="X4" s="28" t="s">
        <v>12</v>
      </c>
      <c r="Y4" s="29"/>
      <c r="Z4" s="24" t="s">
        <v>16</v>
      </c>
      <c r="AA4" s="30" t="s">
        <v>12</v>
      </c>
      <c r="AB4" s="31"/>
      <c r="AC4" s="26" t="s">
        <v>13</v>
      </c>
      <c r="AD4" s="26" t="s">
        <v>14</v>
      </c>
      <c r="AE4" s="26" t="s">
        <v>15</v>
      </c>
      <c r="AF4" s="24" t="s">
        <v>16</v>
      </c>
      <c r="AG4" s="30" t="s">
        <v>12</v>
      </c>
      <c r="AH4" s="31"/>
      <c r="AI4" s="33"/>
    </row>
    <row r="5" spans="1:35" ht="49.5">
      <c r="A5" s="40"/>
      <c r="B5" s="25"/>
      <c r="C5" s="6" t="s">
        <v>17</v>
      </c>
      <c r="D5" s="6" t="s">
        <v>18</v>
      </c>
      <c r="E5" s="25"/>
      <c r="F5" s="6" t="s">
        <v>17</v>
      </c>
      <c r="G5" s="6" t="s">
        <v>18</v>
      </c>
      <c r="H5" s="25"/>
      <c r="I5" s="6" t="s">
        <v>17</v>
      </c>
      <c r="J5" s="6" t="s">
        <v>18</v>
      </c>
      <c r="K5" s="25"/>
      <c r="L5" s="6" t="s">
        <v>17</v>
      </c>
      <c r="M5" s="6" t="s">
        <v>18</v>
      </c>
      <c r="N5" s="27"/>
      <c r="O5" s="7" t="s">
        <v>17</v>
      </c>
      <c r="P5" s="7" t="s">
        <v>18</v>
      </c>
      <c r="Q5" s="25"/>
      <c r="R5" s="6" t="s">
        <v>17</v>
      </c>
      <c r="S5" s="6" t="s">
        <v>18</v>
      </c>
      <c r="T5" s="25"/>
      <c r="U5" s="6" t="s">
        <v>17</v>
      </c>
      <c r="V5" s="6" t="s">
        <v>18</v>
      </c>
      <c r="W5" s="27"/>
      <c r="X5" s="7" t="s">
        <v>17</v>
      </c>
      <c r="Y5" s="7" t="s">
        <v>18</v>
      </c>
      <c r="Z5" s="25"/>
      <c r="AA5" s="6" t="s">
        <v>17</v>
      </c>
      <c r="AB5" s="6" t="s">
        <v>18</v>
      </c>
      <c r="AC5" s="27"/>
      <c r="AD5" s="27"/>
      <c r="AE5" s="27"/>
      <c r="AF5" s="25"/>
      <c r="AG5" s="8" t="s">
        <v>19</v>
      </c>
      <c r="AH5" s="8" t="s">
        <v>20</v>
      </c>
      <c r="AI5" s="34"/>
    </row>
    <row r="6" spans="1:35" ht="28.15" customHeight="1">
      <c r="A6" s="2">
        <v>7</v>
      </c>
      <c r="B6" s="3">
        <f t="shared" ref="B6:B16" si="0">C6+D6</f>
        <v>224</v>
      </c>
      <c r="C6" s="19">
        <v>112</v>
      </c>
      <c r="D6" s="1">
        <v>112</v>
      </c>
      <c r="E6" s="3">
        <f t="shared" ref="E6:E16" si="1">F6+G6</f>
        <v>223</v>
      </c>
      <c r="F6" s="3">
        <f t="shared" ref="F6:F16" si="2">C6-AG6-AI6</f>
        <v>111</v>
      </c>
      <c r="G6" s="3">
        <f t="shared" ref="G6:G16" si="3">D6-AH6</f>
        <v>112</v>
      </c>
      <c r="H6" s="3">
        <f t="shared" ref="H6:H15" si="4">I6+J6</f>
        <v>223</v>
      </c>
      <c r="I6" s="1">
        <v>111</v>
      </c>
      <c r="J6" s="1">
        <v>112</v>
      </c>
      <c r="K6" s="18">
        <f t="shared" ref="K6:M16" si="5">H6/E6</f>
        <v>1</v>
      </c>
      <c r="L6" s="18">
        <f t="shared" si="5"/>
        <v>1</v>
      </c>
      <c r="M6" s="18">
        <f t="shared" si="5"/>
        <v>1</v>
      </c>
      <c r="N6" s="3">
        <f t="shared" ref="N6:N16" si="6">O6+P6</f>
        <v>220</v>
      </c>
      <c r="O6" s="19">
        <v>111</v>
      </c>
      <c r="P6" s="1">
        <v>109</v>
      </c>
      <c r="Q6" s="18">
        <f t="shared" ref="Q6:S16" si="7">N6/E6</f>
        <v>0.98654708520179368</v>
      </c>
      <c r="R6" s="18">
        <f t="shared" si="7"/>
        <v>1</v>
      </c>
      <c r="S6" s="18">
        <f t="shared" si="7"/>
        <v>0.9732142857142857</v>
      </c>
      <c r="T6" s="3">
        <f t="shared" ref="T6:T16" si="8">U6+V6</f>
        <v>7</v>
      </c>
      <c r="U6" s="1">
        <v>5</v>
      </c>
      <c r="V6" s="1">
        <v>2</v>
      </c>
      <c r="W6" s="3">
        <f t="shared" ref="W6:W16" si="9">X6+Y6</f>
        <v>213</v>
      </c>
      <c r="X6" s="1">
        <v>101</v>
      </c>
      <c r="Y6" s="1">
        <v>112</v>
      </c>
      <c r="Z6" s="18">
        <f t="shared" ref="Z6:AB16" si="10">W6/B6</f>
        <v>0.9508928571428571</v>
      </c>
      <c r="AA6" s="18">
        <f t="shared" si="10"/>
        <v>0.9017857142857143</v>
      </c>
      <c r="AB6" s="18">
        <f t="shared" si="10"/>
        <v>1</v>
      </c>
      <c r="AC6" s="1">
        <v>30</v>
      </c>
      <c r="AD6" s="1">
        <v>30</v>
      </c>
      <c r="AE6" s="18">
        <f t="shared" ref="AE6:AE16" si="11">AD6/AC6</f>
        <v>1</v>
      </c>
      <c r="AF6" s="3">
        <f t="shared" ref="AF6:AF16" si="12">AG6+AH6</f>
        <v>1</v>
      </c>
      <c r="AG6" s="1">
        <v>1</v>
      </c>
      <c r="AH6" s="1">
        <v>0</v>
      </c>
      <c r="AI6" s="1">
        <v>0</v>
      </c>
    </row>
    <row r="7" spans="1:35" ht="28.15" customHeight="1">
      <c r="A7" s="2">
        <v>10</v>
      </c>
      <c r="B7" s="3">
        <f t="shared" si="0"/>
        <v>528</v>
      </c>
      <c r="C7" s="1">
        <v>211</v>
      </c>
      <c r="D7" s="1">
        <v>317</v>
      </c>
      <c r="E7" s="3">
        <f t="shared" si="1"/>
        <v>526</v>
      </c>
      <c r="F7" s="3">
        <f t="shared" si="2"/>
        <v>210</v>
      </c>
      <c r="G7" s="3">
        <f t="shared" si="3"/>
        <v>316</v>
      </c>
      <c r="H7" s="3">
        <f t="shared" si="4"/>
        <v>522</v>
      </c>
      <c r="I7" s="1">
        <v>210</v>
      </c>
      <c r="J7" s="1">
        <v>312</v>
      </c>
      <c r="K7" s="18">
        <f t="shared" si="5"/>
        <v>0.99239543726235746</v>
      </c>
      <c r="L7" s="18">
        <f t="shared" si="5"/>
        <v>1</v>
      </c>
      <c r="M7" s="18">
        <f t="shared" si="5"/>
        <v>0.98734177215189878</v>
      </c>
      <c r="N7" s="3">
        <f t="shared" si="6"/>
        <v>522</v>
      </c>
      <c r="O7" s="1">
        <v>210</v>
      </c>
      <c r="P7" s="1">
        <v>312</v>
      </c>
      <c r="Q7" s="18">
        <f t="shared" si="7"/>
        <v>0.99239543726235746</v>
      </c>
      <c r="R7" s="18">
        <f t="shared" si="7"/>
        <v>1</v>
      </c>
      <c r="S7" s="18">
        <f t="shared" si="7"/>
        <v>0.98734177215189878</v>
      </c>
      <c r="T7" s="3">
        <f t="shared" si="8"/>
        <v>6</v>
      </c>
      <c r="U7" s="1">
        <v>0</v>
      </c>
      <c r="V7" s="1">
        <v>6</v>
      </c>
      <c r="W7" s="3">
        <f t="shared" si="9"/>
        <v>522</v>
      </c>
      <c r="X7" s="1">
        <v>210</v>
      </c>
      <c r="Y7" s="1">
        <v>312</v>
      </c>
      <c r="Z7" s="18">
        <f t="shared" si="10"/>
        <v>0.98863636363636365</v>
      </c>
      <c r="AA7" s="18">
        <f t="shared" si="10"/>
        <v>0.99526066350710896</v>
      </c>
      <c r="AB7" s="18">
        <f t="shared" si="10"/>
        <v>0.98422712933753942</v>
      </c>
      <c r="AC7" s="1">
        <v>30</v>
      </c>
      <c r="AD7" s="1">
        <v>30</v>
      </c>
      <c r="AE7" s="18">
        <v>1</v>
      </c>
      <c r="AF7" s="3">
        <f t="shared" si="12"/>
        <v>2</v>
      </c>
      <c r="AG7" s="1">
        <v>1</v>
      </c>
      <c r="AH7" s="1">
        <v>1</v>
      </c>
      <c r="AI7" s="1">
        <v>0</v>
      </c>
    </row>
    <row r="8" spans="1:35" ht="28.15" customHeight="1">
      <c r="A8" s="2">
        <v>12</v>
      </c>
      <c r="B8" s="3">
        <f t="shared" si="0"/>
        <v>909</v>
      </c>
      <c r="C8" s="1">
        <v>399</v>
      </c>
      <c r="D8" s="1">
        <v>510</v>
      </c>
      <c r="E8" s="3">
        <f t="shared" si="1"/>
        <v>909</v>
      </c>
      <c r="F8" s="3">
        <f t="shared" si="2"/>
        <v>399</v>
      </c>
      <c r="G8" s="3">
        <f t="shared" si="3"/>
        <v>510</v>
      </c>
      <c r="H8" s="3">
        <f t="shared" si="4"/>
        <v>905</v>
      </c>
      <c r="I8" s="1">
        <v>399</v>
      </c>
      <c r="J8" s="1">
        <v>506</v>
      </c>
      <c r="K8" s="18">
        <f t="shared" si="5"/>
        <v>0.99559955995599558</v>
      </c>
      <c r="L8" s="18">
        <f t="shared" si="5"/>
        <v>1</v>
      </c>
      <c r="M8" s="18">
        <f t="shared" si="5"/>
        <v>0.99215686274509807</v>
      </c>
      <c r="N8" s="3">
        <f t="shared" si="6"/>
        <v>827</v>
      </c>
      <c r="O8" s="1">
        <v>399</v>
      </c>
      <c r="P8" s="1">
        <v>428</v>
      </c>
      <c r="Q8" s="18">
        <f t="shared" si="7"/>
        <v>0.90979097909790974</v>
      </c>
      <c r="R8" s="18">
        <f t="shared" si="7"/>
        <v>1</v>
      </c>
      <c r="S8" s="18">
        <f t="shared" si="7"/>
        <v>0.83921568627450982</v>
      </c>
      <c r="T8" s="3">
        <f t="shared" si="8"/>
        <v>17</v>
      </c>
      <c r="U8" s="1">
        <v>6</v>
      </c>
      <c r="V8" s="1">
        <v>11</v>
      </c>
      <c r="W8" s="3">
        <f t="shared" si="9"/>
        <v>840</v>
      </c>
      <c r="X8" s="1">
        <v>348</v>
      </c>
      <c r="Y8" s="1">
        <v>492</v>
      </c>
      <c r="Z8" s="18">
        <f t="shared" si="10"/>
        <v>0.92409240924092406</v>
      </c>
      <c r="AA8" s="18">
        <f t="shared" si="10"/>
        <v>0.8721804511278195</v>
      </c>
      <c r="AB8" s="18">
        <f t="shared" si="10"/>
        <v>0.96470588235294119</v>
      </c>
      <c r="AC8" s="1">
        <v>90</v>
      </c>
      <c r="AD8" s="1">
        <v>90</v>
      </c>
      <c r="AE8" s="18">
        <f t="shared" si="11"/>
        <v>1</v>
      </c>
      <c r="AF8" s="3">
        <f t="shared" si="12"/>
        <v>0</v>
      </c>
      <c r="AG8" s="1">
        <v>0</v>
      </c>
      <c r="AH8" s="1">
        <v>0</v>
      </c>
      <c r="AI8" s="1">
        <v>0</v>
      </c>
    </row>
    <row r="9" spans="1:35" ht="28.15" customHeight="1">
      <c r="A9" s="2">
        <v>34</v>
      </c>
      <c r="B9" s="3">
        <f t="shared" si="0"/>
        <v>762</v>
      </c>
      <c r="C9" s="1">
        <v>356</v>
      </c>
      <c r="D9" s="1">
        <v>406</v>
      </c>
      <c r="E9" s="3">
        <f t="shared" si="1"/>
        <v>762</v>
      </c>
      <c r="F9" s="3">
        <f t="shared" si="2"/>
        <v>356</v>
      </c>
      <c r="G9" s="3">
        <f t="shared" si="3"/>
        <v>406</v>
      </c>
      <c r="H9" s="3">
        <f t="shared" si="4"/>
        <v>751</v>
      </c>
      <c r="I9" s="1">
        <v>356</v>
      </c>
      <c r="J9" s="1">
        <v>395</v>
      </c>
      <c r="K9" s="18">
        <f t="shared" si="5"/>
        <v>0.98556430446194221</v>
      </c>
      <c r="L9" s="18">
        <f t="shared" si="5"/>
        <v>1</v>
      </c>
      <c r="M9" s="18">
        <f t="shared" si="5"/>
        <v>0.97290640394088668</v>
      </c>
      <c r="N9" s="3">
        <f t="shared" si="6"/>
        <v>746</v>
      </c>
      <c r="O9" s="1">
        <v>356</v>
      </c>
      <c r="P9" s="1">
        <v>390</v>
      </c>
      <c r="Q9" s="18">
        <f t="shared" si="7"/>
        <v>0.97900262467191601</v>
      </c>
      <c r="R9" s="18">
        <f t="shared" si="7"/>
        <v>1</v>
      </c>
      <c r="S9" s="18">
        <f t="shared" si="7"/>
        <v>0.96059113300492616</v>
      </c>
      <c r="T9" s="3">
        <f t="shared" si="8"/>
        <v>7</v>
      </c>
      <c r="U9" s="1">
        <v>1</v>
      </c>
      <c r="V9" s="1">
        <v>6</v>
      </c>
      <c r="W9" s="3">
        <f t="shared" si="9"/>
        <v>707</v>
      </c>
      <c r="X9" s="1">
        <v>327</v>
      </c>
      <c r="Y9" s="1">
        <v>380</v>
      </c>
      <c r="Z9" s="18">
        <f t="shared" si="10"/>
        <v>0.92782152230971127</v>
      </c>
      <c r="AA9" s="18">
        <f t="shared" si="10"/>
        <v>0.9185393258426966</v>
      </c>
      <c r="AB9" s="18">
        <f t="shared" si="10"/>
        <v>0.93596059113300489</v>
      </c>
      <c r="AC9" s="1">
        <v>93</v>
      </c>
      <c r="AD9" s="1">
        <v>93</v>
      </c>
      <c r="AE9" s="18">
        <f t="shared" si="11"/>
        <v>1</v>
      </c>
      <c r="AF9" s="3">
        <f t="shared" si="12"/>
        <v>0</v>
      </c>
      <c r="AG9" s="1">
        <v>0</v>
      </c>
      <c r="AH9" s="1">
        <v>0</v>
      </c>
      <c r="AI9" s="1">
        <v>0</v>
      </c>
    </row>
    <row r="10" spans="1:35" ht="28.15" customHeight="1">
      <c r="A10" s="2">
        <v>35</v>
      </c>
      <c r="B10" s="3">
        <f t="shared" si="0"/>
        <v>663</v>
      </c>
      <c r="C10" s="1">
        <v>314</v>
      </c>
      <c r="D10" s="1">
        <v>349</v>
      </c>
      <c r="E10" s="3">
        <f t="shared" si="1"/>
        <v>660</v>
      </c>
      <c r="F10" s="3">
        <f t="shared" si="2"/>
        <v>313</v>
      </c>
      <c r="G10" s="3">
        <f t="shared" si="3"/>
        <v>347</v>
      </c>
      <c r="H10" s="3">
        <f t="shared" si="4"/>
        <v>638</v>
      </c>
      <c r="I10" s="1">
        <v>313</v>
      </c>
      <c r="J10" s="1">
        <v>325</v>
      </c>
      <c r="K10" s="18">
        <f t="shared" si="5"/>
        <v>0.96666666666666667</v>
      </c>
      <c r="L10" s="18">
        <f t="shared" si="5"/>
        <v>1</v>
      </c>
      <c r="M10" s="18">
        <f t="shared" si="5"/>
        <v>0.93659942363112392</v>
      </c>
      <c r="N10" s="3">
        <f t="shared" si="6"/>
        <v>627</v>
      </c>
      <c r="O10" s="1">
        <v>313</v>
      </c>
      <c r="P10" s="1">
        <v>314</v>
      </c>
      <c r="Q10" s="18">
        <f t="shared" si="7"/>
        <v>0.95</v>
      </c>
      <c r="R10" s="18">
        <f t="shared" si="7"/>
        <v>1</v>
      </c>
      <c r="S10" s="18">
        <f t="shared" si="7"/>
        <v>0.90489913544668588</v>
      </c>
      <c r="T10" s="3">
        <f t="shared" si="8"/>
        <v>8</v>
      </c>
      <c r="U10" s="1">
        <v>2</v>
      </c>
      <c r="V10" s="1">
        <v>6</v>
      </c>
      <c r="W10" s="3">
        <f t="shared" si="9"/>
        <v>638</v>
      </c>
      <c r="X10" s="1">
        <v>299</v>
      </c>
      <c r="Y10" s="1">
        <v>339</v>
      </c>
      <c r="Z10" s="18">
        <f t="shared" si="10"/>
        <v>0.9622926093514329</v>
      </c>
      <c r="AA10" s="18">
        <f t="shared" si="10"/>
        <v>0.95222929936305734</v>
      </c>
      <c r="AB10" s="18">
        <f t="shared" si="10"/>
        <v>0.97134670487106012</v>
      </c>
      <c r="AC10" s="1">
        <v>60</v>
      </c>
      <c r="AD10" s="1">
        <v>60</v>
      </c>
      <c r="AE10" s="18">
        <f t="shared" si="11"/>
        <v>1</v>
      </c>
      <c r="AF10" s="3">
        <f t="shared" si="12"/>
        <v>3</v>
      </c>
      <c r="AG10" s="1">
        <v>1</v>
      </c>
      <c r="AH10" s="1">
        <v>2</v>
      </c>
      <c r="AI10" s="1">
        <v>0</v>
      </c>
    </row>
    <row r="11" spans="1:35" ht="28.15" customHeight="1">
      <c r="A11" s="2">
        <v>41</v>
      </c>
      <c r="B11" s="3">
        <f t="shared" si="0"/>
        <v>192</v>
      </c>
      <c r="C11" s="1">
        <v>86</v>
      </c>
      <c r="D11" s="1">
        <v>106</v>
      </c>
      <c r="E11" s="3">
        <f t="shared" si="1"/>
        <v>189</v>
      </c>
      <c r="F11" s="3">
        <f t="shared" si="2"/>
        <v>86</v>
      </c>
      <c r="G11" s="3">
        <f t="shared" si="3"/>
        <v>103</v>
      </c>
      <c r="H11" s="3">
        <f t="shared" si="4"/>
        <v>186</v>
      </c>
      <c r="I11" s="1">
        <v>86</v>
      </c>
      <c r="J11" s="1">
        <v>100</v>
      </c>
      <c r="K11" s="18">
        <f t="shared" si="5"/>
        <v>0.98412698412698407</v>
      </c>
      <c r="L11" s="18">
        <f t="shared" si="5"/>
        <v>1</v>
      </c>
      <c r="M11" s="18">
        <f t="shared" si="5"/>
        <v>0.970873786407767</v>
      </c>
      <c r="N11" s="3">
        <f t="shared" si="6"/>
        <v>185</v>
      </c>
      <c r="O11" s="1">
        <v>86</v>
      </c>
      <c r="P11" s="1">
        <v>99</v>
      </c>
      <c r="Q11" s="18">
        <f t="shared" si="7"/>
        <v>0.97883597883597884</v>
      </c>
      <c r="R11" s="18">
        <f t="shared" si="7"/>
        <v>1</v>
      </c>
      <c r="S11" s="18">
        <f t="shared" si="7"/>
        <v>0.96116504854368934</v>
      </c>
      <c r="T11" s="3">
        <f t="shared" si="8"/>
        <v>3</v>
      </c>
      <c r="U11" s="1">
        <v>1</v>
      </c>
      <c r="V11" s="1">
        <v>2</v>
      </c>
      <c r="W11" s="3">
        <f t="shared" si="9"/>
        <v>186</v>
      </c>
      <c r="X11" s="1">
        <v>86</v>
      </c>
      <c r="Y11" s="1">
        <v>100</v>
      </c>
      <c r="Z11" s="18">
        <f t="shared" si="10"/>
        <v>0.96875</v>
      </c>
      <c r="AA11" s="18">
        <f t="shared" si="10"/>
        <v>1</v>
      </c>
      <c r="AB11" s="18">
        <f t="shared" si="10"/>
        <v>0.94339622641509435</v>
      </c>
      <c r="AC11" s="1">
        <v>30</v>
      </c>
      <c r="AD11" s="1">
        <v>30</v>
      </c>
      <c r="AE11" s="18">
        <f t="shared" si="11"/>
        <v>1</v>
      </c>
      <c r="AF11" s="3">
        <f t="shared" si="12"/>
        <v>3</v>
      </c>
      <c r="AG11" s="1">
        <v>0</v>
      </c>
      <c r="AH11" s="1">
        <v>3</v>
      </c>
      <c r="AI11" s="1">
        <v>0</v>
      </c>
    </row>
    <row r="12" spans="1:35" ht="28.15" customHeight="1">
      <c r="A12" s="2">
        <v>48</v>
      </c>
      <c r="B12" s="3">
        <f t="shared" si="0"/>
        <v>507</v>
      </c>
      <c r="C12" s="1">
        <v>245</v>
      </c>
      <c r="D12" s="1">
        <v>262</v>
      </c>
      <c r="E12" s="3">
        <f t="shared" si="1"/>
        <v>505</v>
      </c>
      <c r="F12" s="3">
        <f t="shared" si="2"/>
        <v>244</v>
      </c>
      <c r="G12" s="3">
        <f t="shared" si="3"/>
        <v>261</v>
      </c>
      <c r="H12" s="3">
        <f t="shared" si="4"/>
        <v>505</v>
      </c>
      <c r="I12" s="1">
        <v>244</v>
      </c>
      <c r="J12" s="1">
        <v>261</v>
      </c>
      <c r="K12" s="18">
        <f t="shared" si="5"/>
        <v>1</v>
      </c>
      <c r="L12" s="18">
        <f t="shared" si="5"/>
        <v>1</v>
      </c>
      <c r="M12" s="18">
        <f t="shared" si="5"/>
        <v>1</v>
      </c>
      <c r="N12" s="3">
        <f t="shared" si="6"/>
        <v>486</v>
      </c>
      <c r="O12" s="1">
        <v>244</v>
      </c>
      <c r="P12" s="1">
        <v>242</v>
      </c>
      <c r="Q12" s="18">
        <f t="shared" si="7"/>
        <v>0.96237623762376234</v>
      </c>
      <c r="R12" s="18">
        <f t="shared" si="7"/>
        <v>1</v>
      </c>
      <c r="S12" s="18">
        <f t="shared" si="7"/>
        <v>0.92720306513409967</v>
      </c>
      <c r="T12" s="3">
        <f t="shared" si="8"/>
        <v>2</v>
      </c>
      <c r="U12" s="1">
        <v>0</v>
      </c>
      <c r="V12" s="1">
        <v>2</v>
      </c>
      <c r="W12" s="3">
        <f t="shared" si="9"/>
        <v>492</v>
      </c>
      <c r="X12" s="1">
        <v>234</v>
      </c>
      <c r="Y12" s="1">
        <v>258</v>
      </c>
      <c r="Z12" s="18">
        <f t="shared" si="10"/>
        <v>0.97041420118343191</v>
      </c>
      <c r="AA12" s="18">
        <f t="shared" si="10"/>
        <v>0.95510204081632655</v>
      </c>
      <c r="AB12" s="18">
        <f t="shared" si="10"/>
        <v>0.98473282442748089</v>
      </c>
      <c r="AC12" s="1">
        <v>30</v>
      </c>
      <c r="AD12" s="1">
        <v>30</v>
      </c>
      <c r="AE12" s="18">
        <f t="shared" si="11"/>
        <v>1</v>
      </c>
      <c r="AF12" s="3">
        <f t="shared" si="12"/>
        <v>2</v>
      </c>
      <c r="AG12" s="1">
        <v>1</v>
      </c>
      <c r="AH12" s="1">
        <v>1</v>
      </c>
      <c r="AI12" s="1">
        <v>0</v>
      </c>
    </row>
    <row r="13" spans="1:35" ht="28.15" customHeight="1">
      <c r="A13" s="2">
        <v>53</v>
      </c>
      <c r="B13" s="3">
        <f t="shared" si="0"/>
        <v>1380</v>
      </c>
      <c r="C13" s="1">
        <v>645</v>
      </c>
      <c r="D13" s="1">
        <v>735</v>
      </c>
      <c r="E13" s="3">
        <f t="shared" si="1"/>
        <v>1373</v>
      </c>
      <c r="F13" s="3">
        <f t="shared" si="2"/>
        <v>643</v>
      </c>
      <c r="G13" s="3">
        <f t="shared" si="3"/>
        <v>730</v>
      </c>
      <c r="H13" s="3">
        <f t="shared" si="4"/>
        <v>1353</v>
      </c>
      <c r="I13" s="1">
        <v>643</v>
      </c>
      <c r="J13" s="1">
        <v>710</v>
      </c>
      <c r="K13" s="18">
        <f t="shared" si="5"/>
        <v>0.98543335761107065</v>
      </c>
      <c r="L13" s="18">
        <f t="shared" si="5"/>
        <v>1</v>
      </c>
      <c r="M13" s="18">
        <f t="shared" si="5"/>
        <v>0.9726027397260274</v>
      </c>
      <c r="N13" s="3">
        <f t="shared" si="6"/>
        <v>1335</v>
      </c>
      <c r="O13" s="1">
        <v>643</v>
      </c>
      <c r="P13" s="1">
        <v>692</v>
      </c>
      <c r="Q13" s="18">
        <f t="shared" si="7"/>
        <v>0.9723233794610342</v>
      </c>
      <c r="R13" s="18">
        <f t="shared" si="7"/>
        <v>1</v>
      </c>
      <c r="S13" s="18">
        <f t="shared" si="7"/>
        <v>0.94794520547945205</v>
      </c>
      <c r="T13" s="3">
        <f t="shared" si="8"/>
        <v>8</v>
      </c>
      <c r="U13" s="1">
        <v>2</v>
      </c>
      <c r="V13" s="1">
        <v>6</v>
      </c>
      <c r="W13" s="3">
        <f t="shared" si="9"/>
        <v>1340</v>
      </c>
      <c r="X13" s="1">
        <v>632</v>
      </c>
      <c r="Y13" s="1">
        <v>708</v>
      </c>
      <c r="Z13" s="18">
        <f t="shared" si="10"/>
        <v>0.97101449275362317</v>
      </c>
      <c r="AA13" s="18">
        <f t="shared" si="10"/>
        <v>0.97984496124031006</v>
      </c>
      <c r="AB13" s="18">
        <f t="shared" si="10"/>
        <v>0.96326530612244898</v>
      </c>
      <c r="AC13" s="1">
        <v>120</v>
      </c>
      <c r="AD13" s="1">
        <v>120</v>
      </c>
      <c r="AE13" s="18">
        <f t="shared" si="11"/>
        <v>1</v>
      </c>
      <c r="AF13" s="3">
        <f t="shared" si="12"/>
        <v>7</v>
      </c>
      <c r="AG13" s="1">
        <v>2</v>
      </c>
      <c r="AH13" s="1">
        <v>5</v>
      </c>
      <c r="AI13" s="1">
        <v>0</v>
      </c>
    </row>
    <row r="14" spans="1:35" ht="28.15" customHeight="1">
      <c r="A14" s="2">
        <v>66</v>
      </c>
      <c r="B14" s="3">
        <f t="shared" si="0"/>
        <v>500</v>
      </c>
      <c r="C14" s="1">
        <v>249</v>
      </c>
      <c r="D14" s="1">
        <v>251</v>
      </c>
      <c r="E14" s="3">
        <f t="shared" si="1"/>
        <v>500</v>
      </c>
      <c r="F14" s="3">
        <f t="shared" si="2"/>
        <v>249</v>
      </c>
      <c r="G14" s="3">
        <f t="shared" si="3"/>
        <v>251</v>
      </c>
      <c r="H14" s="3">
        <f t="shared" si="4"/>
        <v>492</v>
      </c>
      <c r="I14" s="1">
        <v>249</v>
      </c>
      <c r="J14" s="1">
        <v>243</v>
      </c>
      <c r="K14" s="18">
        <f t="shared" si="5"/>
        <v>0.98399999999999999</v>
      </c>
      <c r="L14" s="18">
        <f t="shared" si="5"/>
        <v>1</v>
      </c>
      <c r="M14" s="18">
        <f t="shared" si="5"/>
        <v>0.96812749003984067</v>
      </c>
      <c r="N14" s="3">
        <f t="shared" si="6"/>
        <v>486</v>
      </c>
      <c r="O14" s="1">
        <v>249</v>
      </c>
      <c r="P14" s="1">
        <v>237</v>
      </c>
      <c r="Q14" s="18">
        <f t="shared" si="7"/>
        <v>0.97199999999999998</v>
      </c>
      <c r="R14" s="18">
        <f t="shared" si="7"/>
        <v>1</v>
      </c>
      <c r="S14" s="18">
        <f t="shared" si="7"/>
        <v>0.94422310756972117</v>
      </c>
      <c r="T14" s="3">
        <f t="shared" si="8"/>
        <v>4</v>
      </c>
      <c r="U14" s="1">
        <v>1</v>
      </c>
      <c r="V14" s="1">
        <v>3</v>
      </c>
      <c r="W14" s="3">
        <f t="shared" si="9"/>
        <v>492</v>
      </c>
      <c r="X14" s="1">
        <v>249</v>
      </c>
      <c r="Y14" s="1">
        <v>243</v>
      </c>
      <c r="Z14" s="18">
        <f t="shared" si="10"/>
        <v>0.98399999999999999</v>
      </c>
      <c r="AA14" s="18">
        <f t="shared" si="10"/>
        <v>1</v>
      </c>
      <c r="AB14" s="18">
        <f t="shared" si="10"/>
        <v>0.96812749003984067</v>
      </c>
      <c r="AC14" s="1">
        <v>60</v>
      </c>
      <c r="AD14" s="1">
        <v>60</v>
      </c>
      <c r="AE14" s="18">
        <f t="shared" si="11"/>
        <v>1</v>
      </c>
      <c r="AF14" s="3">
        <f t="shared" si="12"/>
        <v>0</v>
      </c>
      <c r="AG14" s="1">
        <v>0</v>
      </c>
      <c r="AH14" s="1">
        <v>0</v>
      </c>
      <c r="AI14" s="1">
        <v>0</v>
      </c>
    </row>
    <row r="15" spans="1:35" ht="28.15" customHeight="1">
      <c r="A15" s="2">
        <v>120</v>
      </c>
      <c r="B15" s="3">
        <f t="shared" si="0"/>
        <v>302</v>
      </c>
      <c r="C15" s="1">
        <v>166</v>
      </c>
      <c r="D15" s="1">
        <v>136</v>
      </c>
      <c r="E15" s="3">
        <f t="shared" si="1"/>
        <v>302</v>
      </c>
      <c r="F15" s="3">
        <f t="shared" si="2"/>
        <v>166</v>
      </c>
      <c r="G15" s="3">
        <f t="shared" si="3"/>
        <v>136</v>
      </c>
      <c r="H15" s="3">
        <f t="shared" si="4"/>
        <v>302</v>
      </c>
      <c r="I15" s="1">
        <v>166</v>
      </c>
      <c r="J15" s="1">
        <v>136</v>
      </c>
      <c r="K15" s="18">
        <f t="shared" si="5"/>
        <v>1</v>
      </c>
      <c r="L15" s="18">
        <f t="shared" si="5"/>
        <v>1</v>
      </c>
      <c r="M15" s="18">
        <f t="shared" si="5"/>
        <v>1</v>
      </c>
      <c r="N15" s="3">
        <f t="shared" si="6"/>
        <v>299</v>
      </c>
      <c r="O15" s="1">
        <v>166</v>
      </c>
      <c r="P15" s="1">
        <v>133</v>
      </c>
      <c r="Q15" s="18">
        <f t="shared" si="7"/>
        <v>0.99006622516556286</v>
      </c>
      <c r="R15" s="18">
        <f t="shared" si="7"/>
        <v>1</v>
      </c>
      <c r="S15" s="18">
        <f t="shared" si="7"/>
        <v>0.9779411764705882</v>
      </c>
      <c r="T15" s="3">
        <f t="shared" si="8"/>
        <v>9</v>
      </c>
      <c r="U15" s="1">
        <v>1</v>
      </c>
      <c r="V15" s="1">
        <v>8</v>
      </c>
      <c r="W15" s="3">
        <f t="shared" si="9"/>
        <v>280</v>
      </c>
      <c r="X15" s="1">
        <v>150</v>
      </c>
      <c r="Y15" s="1">
        <v>130</v>
      </c>
      <c r="Z15" s="18">
        <f t="shared" si="10"/>
        <v>0.92715231788079466</v>
      </c>
      <c r="AA15" s="18">
        <f t="shared" si="10"/>
        <v>0.90361445783132532</v>
      </c>
      <c r="AB15" s="18">
        <f t="shared" si="10"/>
        <v>0.95588235294117652</v>
      </c>
      <c r="AC15" s="1">
        <v>60</v>
      </c>
      <c r="AD15" s="1">
        <v>60</v>
      </c>
      <c r="AE15" s="18">
        <f t="shared" si="11"/>
        <v>1</v>
      </c>
      <c r="AF15" s="3">
        <f t="shared" si="12"/>
        <v>0</v>
      </c>
      <c r="AG15" s="1">
        <v>0</v>
      </c>
      <c r="AH15" s="1">
        <v>0</v>
      </c>
      <c r="AI15" s="1">
        <v>0</v>
      </c>
    </row>
    <row r="16" spans="1:35" ht="28.15" customHeight="1">
      <c r="A16" s="13" t="s">
        <v>24</v>
      </c>
      <c r="B16" s="3">
        <f t="shared" si="0"/>
        <v>5967</v>
      </c>
      <c r="C16" s="3">
        <f>SUM(C6:C15)</f>
        <v>2783</v>
      </c>
      <c r="D16" s="3">
        <f>SUM(D6:D15)</f>
        <v>3184</v>
      </c>
      <c r="E16" s="3">
        <f t="shared" si="1"/>
        <v>5949</v>
      </c>
      <c r="F16" s="3">
        <f t="shared" si="2"/>
        <v>2777</v>
      </c>
      <c r="G16" s="3">
        <f t="shared" si="3"/>
        <v>3172</v>
      </c>
      <c r="H16" s="3">
        <f>I16+J16</f>
        <v>5877</v>
      </c>
      <c r="I16" s="3">
        <f>SUM(I6:I15)</f>
        <v>2777</v>
      </c>
      <c r="J16" s="3">
        <f>SUM(J6:J15)</f>
        <v>3100</v>
      </c>
      <c r="K16" s="18">
        <f t="shared" si="5"/>
        <v>0.98789712556732223</v>
      </c>
      <c r="L16" s="18">
        <f t="shared" si="5"/>
        <v>1</v>
      </c>
      <c r="M16" s="18">
        <f t="shared" si="5"/>
        <v>0.97730138713745274</v>
      </c>
      <c r="N16" s="3">
        <f t="shared" si="6"/>
        <v>5733</v>
      </c>
      <c r="O16" s="3">
        <f>SUM(O6:O15)</f>
        <v>2777</v>
      </c>
      <c r="P16" s="3">
        <f>SUM(P6:P15)</f>
        <v>2956</v>
      </c>
      <c r="Q16" s="18">
        <f t="shared" si="7"/>
        <v>0.9636913767019667</v>
      </c>
      <c r="R16" s="18">
        <f t="shared" si="7"/>
        <v>1</v>
      </c>
      <c r="S16" s="18">
        <f t="shared" si="7"/>
        <v>0.9319041614123581</v>
      </c>
      <c r="T16" s="3">
        <f t="shared" si="8"/>
        <v>71</v>
      </c>
      <c r="U16" s="3">
        <f>SUM(U6:U15)</f>
        <v>19</v>
      </c>
      <c r="V16" s="3">
        <f>SUM(V6:V15)</f>
        <v>52</v>
      </c>
      <c r="W16" s="3">
        <f t="shared" si="9"/>
        <v>5710</v>
      </c>
      <c r="X16" s="3">
        <f>SUM(X6:X15)</f>
        <v>2636</v>
      </c>
      <c r="Y16" s="3">
        <f>SUM(Y6:Y15)</f>
        <v>3074</v>
      </c>
      <c r="Z16" s="18">
        <f t="shared" si="10"/>
        <v>0.95692978045919219</v>
      </c>
      <c r="AA16" s="18">
        <f t="shared" si="10"/>
        <v>0.94717930291052821</v>
      </c>
      <c r="AB16" s="18">
        <f t="shared" si="10"/>
        <v>0.96545226130653261</v>
      </c>
      <c r="AC16" s="3">
        <f>SUM(AC6:AC15)</f>
        <v>603</v>
      </c>
      <c r="AD16" s="3">
        <f>SUM(AD6:AD15)</f>
        <v>603</v>
      </c>
      <c r="AE16" s="18">
        <f t="shared" si="11"/>
        <v>1</v>
      </c>
      <c r="AF16" s="3">
        <f t="shared" si="12"/>
        <v>18</v>
      </c>
      <c r="AG16" s="3">
        <f>SUM(AG6:AG15)</f>
        <v>6</v>
      </c>
      <c r="AH16" s="3">
        <f>SUM(AH6:AH15)</f>
        <v>12</v>
      </c>
      <c r="AI16" s="3">
        <f>SUM(AI6:AI15)</f>
        <v>0</v>
      </c>
    </row>
    <row r="17" spans="2:21" ht="50.25" customHeight="1"/>
    <row r="18" spans="2:21">
      <c r="B18" t="s">
        <v>21</v>
      </c>
      <c r="U18" t="s">
        <v>22</v>
      </c>
    </row>
    <row r="21" spans="2:21">
      <c r="B21" t="s">
        <v>38</v>
      </c>
    </row>
    <row r="53" spans="1:10">
      <c r="A53" s="38" t="s">
        <v>0</v>
      </c>
      <c r="B53" t="s">
        <v>27</v>
      </c>
    </row>
    <row r="54" spans="1:10">
      <c r="A54" s="39"/>
      <c r="B54" s="42" t="s">
        <v>25</v>
      </c>
      <c r="C54" s="43" t="s">
        <v>26</v>
      </c>
      <c r="D54" s="43" t="s">
        <v>28</v>
      </c>
      <c r="E54" s="43" t="s">
        <v>30</v>
      </c>
      <c r="F54" s="43" t="s">
        <v>31</v>
      </c>
      <c r="G54" s="43" t="s">
        <v>32</v>
      </c>
      <c r="H54" s="43" t="s">
        <v>33</v>
      </c>
      <c r="I54" s="43" t="s">
        <v>37</v>
      </c>
      <c r="J54" s="43" t="s">
        <v>35</v>
      </c>
    </row>
    <row r="55" spans="1:10">
      <c r="A55" s="40"/>
      <c r="B55" s="42"/>
      <c r="C55" s="43"/>
      <c r="D55" s="43"/>
      <c r="E55" s="43"/>
      <c r="F55" s="43"/>
      <c r="G55" s="43"/>
      <c r="H55" s="43"/>
      <c r="I55" s="43"/>
      <c r="J55" s="43"/>
    </row>
    <row r="56" spans="1:10" ht="15.75">
      <c r="A56" s="2">
        <v>7</v>
      </c>
      <c r="B56" s="10">
        <f>Січень!S6</f>
        <v>0.97478991596638653</v>
      </c>
      <c r="C56" s="10">
        <f>Лютий!S6</f>
        <v>0.96666666666666667</v>
      </c>
      <c r="D56" s="10">
        <f>Березень!S6</f>
        <v>0.97435897435897434</v>
      </c>
      <c r="E56" s="10">
        <f>Квітень!S6</f>
        <v>0.97391304347826091</v>
      </c>
      <c r="F56" s="10">
        <f>Травень!S6</f>
        <v>0.97368421052631582</v>
      </c>
      <c r="G56" s="10">
        <f>S6</f>
        <v>0.9732142857142857</v>
      </c>
    </row>
    <row r="57" spans="1:10" ht="15.75">
      <c r="A57" s="2">
        <v>10</v>
      </c>
      <c r="B57" s="10">
        <f>Січень!S7</f>
        <v>0.98713826366559487</v>
      </c>
      <c r="C57" s="10">
        <f>Лютий!S7</f>
        <v>0.96261682242990654</v>
      </c>
      <c r="D57" s="10">
        <f>Березень!S7</f>
        <v>0.98734177215189878</v>
      </c>
      <c r="E57" s="10">
        <f>Квітень!S7</f>
        <v>0.98083067092651754</v>
      </c>
      <c r="F57" s="10">
        <f>Травень!S7</f>
        <v>0.98083067092651754</v>
      </c>
      <c r="G57" s="10">
        <f t="shared" ref="G57:G66" si="13">S7</f>
        <v>0.98734177215189878</v>
      </c>
    </row>
    <row r="58" spans="1:10" ht="15.75">
      <c r="A58" s="2">
        <v>12</v>
      </c>
      <c r="B58" s="10">
        <f>Січень!S8</f>
        <v>0.93436293436293438</v>
      </c>
      <c r="C58" s="10">
        <f>Лютий!S8</f>
        <v>0.94423076923076921</v>
      </c>
      <c r="D58" s="10">
        <f>Березень!S8</f>
        <v>0.94787644787644787</v>
      </c>
      <c r="E58" s="10">
        <f>Квітень!S8</f>
        <v>0.94787644787644787</v>
      </c>
      <c r="F58" s="10">
        <f>Травень!S8</f>
        <v>0.94970986460348161</v>
      </c>
      <c r="G58" s="10">
        <f t="shared" si="13"/>
        <v>0.83921568627450982</v>
      </c>
    </row>
    <row r="59" spans="1:10" ht="15.75">
      <c r="A59" s="2">
        <v>34</v>
      </c>
      <c r="B59" s="10">
        <f>Січень!S9</f>
        <v>0.97435897435897434</v>
      </c>
      <c r="C59" s="10">
        <f>Лютий!S9</f>
        <v>0.97964376590330793</v>
      </c>
      <c r="D59" s="10">
        <f>Березень!S9</f>
        <v>0.97201017811704837</v>
      </c>
      <c r="E59" s="10">
        <f>Квітень!S9</f>
        <v>0.97201017811704837</v>
      </c>
      <c r="F59" s="10">
        <f>Травень!S9</f>
        <v>0.97201017811704837</v>
      </c>
      <c r="G59" s="10">
        <f t="shared" si="13"/>
        <v>0.96059113300492616</v>
      </c>
    </row>
    <row r="60" spans="1:10" ht="15.75">
      <c r="A60" s="2">
        <v>35</v>
      </c>
      <c r="B60" s="10">
        <f>Січень!S10</f>
        <v>0.94301994301994307</v>
      </c>
      <c r="C60" s="10">
        <f>Лютий!S10</f>
        <v>0.92757660167130918</v>
      </c>
      <c r="D60" s="10">
        <f>Березень!S10</f>
        <v>0.94350282485875703</v>
      </c>
      <c r="E60" s="10">
        <f>Квітень!S10</f>
        <v>0.94915254237288138</v>
      </c>
      <c r="F60" s="10">
        <f>Травень!S10</f>
        <v>0.95184135977337114</v>
      </c>
      <c r="G60" s="10">
        <f t="shared" si="13"/>
        <v>0.90489913544668588</v>
      </c>
    </row>
    <row r="61" spans="1:10" ht="15.75">
      <c r="A61" s="2">
        <v>41</v>
      </c>
      <c r="B61" s="10">
        <f>Січень!S11</f>
        <v>0.93457943925233644</v>
      </c>
      <c r="C61" s="10">
        <f>Лютий!S11</f>
        <v>0.92727272727272725</v>
      </c>
      <c r="D61" s="10">
        <f>Березень!S11</f>
        <v>0.96226415094339623</v>
      </c>
      <c r="E61" s="10">
        <f>Квітень!S11</f>
        <v>0.96261682242990654</v>
      </c>
      <c r="F61" s="10">
        <f>Травень!S11</f>
        <v>0.96261682242990654</v>
      </c>
      <c r="G61" s="10">
        <f t="shared" si="13"/>
        <v>0.96116504854368934</v>
      </c>
    </row>
    <row r="62" spans="1:10" ht="15.75">
      <c r="A62" s="2">
        <v>48</v>
      </c>
      <c r="B62" s="10">
        <f>Січень!S12</f>
        <v>0.92244897959183669</v>
      </c>
      <c r="C62" s="10">
        <f>Лютий!S12</f>
        <v>0.91235059760956172</v>
      </c>
      <c r="D62" s="10">
        <f>Березень!S12</f>
        <v>0.91967871485943775</v>
      </c>
      <c r="E62" s="10">
        <f>Квітень!S12</f>
        <v>0.91967871485943775</v>
      </c>
      <c r="F62" s="10">
        <f>Травень!S12</f>
        <v>0.92712550607287447</v>
      </c>
      <c r="G62" s="10">
        <f t="shared" si="13"/>
        <v>0.92720306513409967</v>
      </c>
    </row>
    <row r="63" spans="1:10" ht="15.75">
      <c r="A63" s="2">
        <v>53</v>
      </c>
      <c r="B63" s="10">
        <f>Січень!S13</f>
        <v>0.93409742120343842</v>
      </c>
      <c r="C63" s="10">
        <f>Лютий!S13</f>
        <v>0.92765957446808511</v>
      </c>
      <c r="D63" s="10">
        <f>Березень!S13</f>
        <v>0.93266475644699143</v>
      </c>
      <c r="E63" s="10">
        <f>Квітень!S13</f>
        <v>0.9368723098995696</v>
      </c>
      <c r="F63" s="10">
        <f>Травень!S13</f>
        <v>0.93821839080459768</v>
      </c>
      <c r="G63" s="10">
        <f t="shared" si="13"/>
        <v>0.94794520547945205</v>
      </c>
    </row>
    <row r="64" spans="1:10" ht="15.75">
      <c r="A64" s="2">
        <v>66</v>
      </c>
      <c r="B64" s="10">
        <f>Січень!S14</f>
        <v>0.93360995850622408</v>
      </c>
      <c r="C64" s="10">
        <f>Лютий!S14</f>
        <v>0.93305439330543938</v>
      </c>
      <c r="D64" s="10">
        <f>Березень!S14</f>
        <v>0.93305439330543938</v>
      </c>
      <c r="E64" s="10">
        <f>Квітень!S14</f>
        <v>0.95798319327731096</v>
      </c>
      <c r="F64" s="10">
        <f>Травень!S14</f>
        <v>0.95798319327731096</v>
      </c>
      <c r="G64" s="10">
        <f t="shared" si="13"/>
        <v>0.94422310756972117</v>
      </c>
    </row>
    <row r="65" spans="1:7" ht="15.75">
      <c r="A65" s="2">
        <v>120</v>
      </c>
      <c r="B65" s="10">
        <f>Січень!S15</f>
        <v>0.9850746268656716</v>
      </c>
      <c r="C65" s="10">
        <f>Лютий!S15</f>
        <v>0.9779411764705882</v>
      </c>
      <c r="D65" s="10">
        <f>Березень!S15</f>
        <v>0.97058823529411764</v>
      </c>
      <c r="E65" s="10">
        <f>Квітень!S15</f>
        <v>0.97080291970802923</v>
      </c>
      <c r="F65" s="10">
        <f>Травень!S15</f>
        <v>0.94927536231884058</v>
      </c>
      <c r="G65" s="10">
        <f t="shared" si="13"/>
        <v>0.9779411764705882</v>
      </c>
    </row>
    <row r="66" spans="1:7" ht="15.75">
      <c r="A66" s="2" t="s">
        <v>24</v>
      </c>
      <c r="B66" s="10">
        <f>Січень!S16</f>
        <v>0.94829800899165062</v>
      </c>
      <c r="C66" s="10">
        <f>Лютий!S16</f>
        <v>0.94324667089410275</v>
      </c>
      <c r="D66" s="10">
        <f>Березень!S16</f>
        <v>0.9500959692898272</v>
      </c>
      <c r="E66" s="10">
        <f>Квітень!S16</f>
        <v>0.95289971163088749</v>
      </c>
      <c r="F66" s="10">
        <f>Травень!S16</f>
        <v>0.95346598202824129</v>
      </c>
      <c r="G66" s="10">
        <f t="shared" si="13"/>
        <v>0.9319041614123581</v>
      </c>
    </row>
  </sheetData>
  <mergeCells count="47">
    <mergeCell ref="F4:G4"/>
    <mergeCell ref="H4:H5"/>
    <mergeCell ref="I54:I55"/>
    <mergeCell ref="J54:J55"/>
    <mergeCell ref="E54:E55"/>
    <mergeCell ref="F54:F55"/>
    <mergeCell ref="G54:G55"/>
    <mergeCell ref="H54:H55"/>
    <mergeCell ref="I4:J4"/>
    <mergeCell ref="AC3:AE3"/>
    <mergeCell ref="AF3:AH3"/>
    <mergeCell ref="D2:P2"/>
    <mergeCell ref="A3:A5"/>
    <mergeCell ref="B3:D3"/>
    <mergeCell ref="E3:G3"/>
    <mergeCell ref="H3:J3"/>
    <mergeCell ref="K3:M3"/>
    <mergeCell ref="B4:B5"/>
    <mergeCell ref="E4:E5"/>
    <mergeCell ref="Q4:Q5"/>
    <mergeCell ref="T3:V3"/>
    <mergeCell ref="N3:P3"/>
    <mergeCell ref="L4:M4"/>
    <mergeCell ref="N4:N5"/>
    <mergeCell ref="O4:P4"/>
    <mergeCell ref="T4:T5"/>
    <mergeCell ref="U4:V4"/>
    <mergeCell ref="AI3:AI5"/>
    <mergeCell ref="K4:K5"/>
    <mergeCell ref="X4:Y4"/>
    <mergeCell ref="Z4:Z5"/>
    <mergeCell ref="Q3:S3"/>
    <mergeCell ref="AG4:AH4"/>
    <mergeCell ref="AF4:AF5"/>
    <mergeCell ref="W4:W5"/>
    <mergeCell ref="W3:Y3"/>
    <mergeCell ref="Z3:AB3"/>
    <mergeCell ref="AE4:AE5"/>
    <mergeCell ref="R4:S4"/>
    <mergeCell ref="AA4:AB4"/>
    <mergeCell ref="A53:A55"/>
    <mergeCell ref="B54:B55"/>
    <mergeCell ref="C54:C55"/>
    <mergeCell ref="AC4:AC5"/>
    <mergeCell ref="AD4:AD5"/>
    <mergeCell ref="D54:D55"/>
    <mergeCell ref="C4:D4"/>
  </mergeCells>
  <phoneticPr fontId="0" type="noConversion"/>
  <pageMargins left="0.75" right="0.75" top="1.73" bottom="1.23" header="0.5" footer="0.5"/>
  <pageSetup paperSize="9" scale="56" orientation="landscape" verticalDpi="0" r:id="rId1"/>
  <headerFooter alignWithMargins="0"/>
  <rowBreaks count="1" manualBreakCount="1">
    <brk id="2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6"/>
  <sheetViews>
    <sheetView zoomScale="80" zoomScaleNormal="80" workbookViewId="0">
      <selection activeCell="Q13" sqref="Q13"/>
    </sheetView>
  </sheetViews>
  <sheetFormatPr defaultRowHeight="12.75"/>
  <cols>
    <col min="2" max="2" width="7.28515625" customWidth="1"/>
    <col min="3" max="3" width="5.5703125" customWidth="1"/>
    <col min="4" max="4" width="5.7109375" customWidth="1"/>
    <col min="5" max="5" width="6.28515625" customWidth="1"/>
    <col min="6" max="6" width="6.7109375" customWidth="1"/>
    <col min="7" max="7" width="5.140625" customWidth="1"/>
    <col min="8" max="8" width="6.140625" customWidth="1"/>
    <col min="9" max="9" width="5.7109375" customWidth="1"/>
    <col min="10" max="10" width="5.5703125" customWidth="1"/>
    <col min="11" max="11" width="6.28515625" customWidth="1"/>
    <col min="12" max="13" width="6.140625" customWidth="1"/>
    <col min="14" max="14" width="5.5703125" customWidth="1"/>
    <col min="15" max="15" width="5.42578125" customWidth="1"/>
    <col min="16" max="16" width="5.5703125" customWidth="1"/>
    <col min="17" max="17" width="5.85546875" customWidth="1"/>
    <col min="18" max="18" width="6" customWidth="1"/>
    <col min="19" max="19" width="5.42578125" customWidth="1"/>
    <col min="20" max="20" width="4.85546875" customWidth="1"/>
    <col min="21" max="21" width="4.28515625" customWidth="1"/>
    <col min="22" max="22" width="5" customWidth="1"/>
    <col min="23" max="23" width="5.140625" customWidth="1"/>
    <col min="24" max="25" width="6.140625" customWidth="1"/>
    <col min="26" max="26" width="6" customWidth="1"/>
    <col min="27" max="27" width="5.85546875" customWidth="1"/>
    <col min="28" max="28" width="6.28515625" customWidth="1"/>
    <col min="29" max="29" width="5.140625" customWidth="1"/>
    <col min="30" max="30" width="5" customWidth="1"/>
    <col min="31" max="31" width="6.42578125" customWidth="1"/>
    <col min="32" max="32" width="5.28515625" customWidth="1"/>
    <col min="33" max="33" width="4.5703125" customWidth="1"/>
    <col min="34" max="34" width="3.85546875" customWidth="1"/>
    <col min="35" max="35" width="7.85546875" customWidth="1"/>
  </cols>
  <sheetData>
    <row r="1" spans="1:35" ht="36.75" customHeight="1"/>
    <row r="2" spans="1:35" ht="33.75" customHeight="1">
      <c r="A2" s="9"/>
      <c r="B2" s="9"/>
      <c r="C2" s="9"/>
      <c r="D2" s="37" t="s">
        <v>51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38" t="s">
        <v>0</v>
      </c>
      <c r="B3" s="44" t="s">
        <v>56</v>
      </c>
      <c r="C3" s="35"/>
      <c r="D3" s="31"/>
      <c r="E3" s="30" t="s">
        <v>1</v>
      </c>
      <c r="F3" s="35"/>
      <c r="G3" s="31"/>
      <c r="H3" s="30" t="s">
        <v>2</v>
      </c>
      <c r="I3" s="35"/>
      <c r="J3" s="31"/>
      <c r="K3" s="30" t="s">
        <v>3</v>
      </c>
      <c r="L3" s="35"/>
      <c r="M3" s="31"/>
      <c r="N3" s="28" t="s">
        <v>4</v>
      </c>
      <c r="O3" s="36"/>
      <c r="P3" s="29"/>
      <c r="Q3" s="30" t="s">
        <v>5</v>
      </c>
      <c r="R3" s="35"/>
      <c r="S3" s="31"/>
      <c r="T3" s="30" t="s">
        <v>6</v>
      </c>
      <c r="U3" s="35"/>
      <c r="V3" s="31"/>
      <c r="W3" s="28" t="s">
        <v>7</v>
      </c>
      <c r="X3" s="36"/>
      <c r="Y3" s="29"/>
      <c r="Z3" s="30" t="s">
        <v>8</v>
      </c>
      <c r="AA3" s="35"/>
      <c r="AB3" s="31"/>
      <c r="AC3" s="28" t="s">
        <v>9</v>
      </c>
      <c r="AD3" s="36"/>
      <c r="AE3" s="29"/>
      <c r="AF3" s="30" t="s">
        <v>10</v>
      </c>
      <c r="AG3" s="35"/>
      <c r="AH3" s="31"/>
      <c r="AI3" s="32" t="s">
        <v>11</v>
      </c>
    </row>
    <row r="4" spans="1:35">
      <c r="A4" s="39"/>
      <c r="B4" s="24" t="s">
        <v>16</v>
      </c>
      <c r="C4" s="30" t="s">
        <v>12</v>
      </c>
      <c r="D4" s="31"/>
      <c r="E4" s="24" t="s">
        <v>16</v>
      </c>
      <c r="F4" s="30" t="s">
        <v>12</v>
      </c>
      <c r="G4" s="31"/>
      <c r="H4" s="24" t="s">
        <v>16</v>
      </c>
      <c r="I4" s="30" t="s">
        <v>12</v>
      </c>
      <c r="J4" s="31"/>
      <c r="K4" s="24" t="s">
        <v>16</v>
      </c>
      <c r="L4" s="30" t="s">
        <v>12</v>
      </c>
      <c r="M4" s="31"/>
      <c r="N4" s="26" t="s">
        <v>16</v>
      </c>
      <c r="O4" s="28" t="s">
        <v>12</v>
      </c>
      <c r="P4" s="29"/>
      <c r="Q4" s="24" t="s">
        <v>16</v>
      </c>
      <c r="R4" s="30" t="s">
        <v>12</v>
      </c>
      <c r="S4" s="31"/>
      <c r="T4" s="24" t="s">
        <v>16</v>
      </c>
      <c r="U4" s="30" t="s">
        <v>12</v>
      </c>
      <c r="V4" s="31"/>
      <c r="W4" s="26" t="s">
        <v>16</v>
      </c>
      <c r="X4" s="28" t="s">
        <v>12</v>
      </c>
      <c r="Y4" s="29"/>
      <c r="Z4" s="24" t="s">
        <v>16</v>
      </c>
      <c r="AA4" s="30" t="s">
        <v>12</v>
      </c>
      <c r="AB4" s="31"/>
      <c r="AC4" s="26" t="s">
        <v>13</v>
      </c>
      <c r="AD4" s="26" t="s">
        <v>14</v>
      </c>
      <c r="AE4" s="26" t="s">
        <v>15</v>
      </c>
      <c r="AF4" s="24" t="s">
        <v>16</v>
      </c>
      <c r="AG4" s="30" t="s">
        <v>12</v>
      </c>
      <c r="AH4" s="31"/>
      <c r="AI4" s="33"/>
    </row>
    <row r="5" spans="1:35" ht="54.75">
      <c r="A5" s="40"/>
      <c r="B5" s="25"/>
      <c r="C5" s="6" t="s">
        <v>17</v>
      </c>
      <c r="D5" s="6" t="s">
        <v>18</v>
      </c>
      <c r="E5" s="25"/>
      <c r="F5" s="6" t="s">
        <v>17</v>
      </c>
      <c r="G5" s="6" t="s">
        <v>18</v>
      </c>
      <c r="H5" s="25"/>
      <c r="I5" s="6" t="s">
        <v>17</v>
      </c>
      <c r="J5" s="6" t="s">
        <v>18</v>
      </c>
      <c r="K5" s="25"/>
      <c r="L5" s="6" t="s">
        <v>17</v>
      </c>
      <c r="M5" s="6" t="s">
        <v>18</v>
      </c>
      <c r="N5" s="27"/>
      <c r="O5" s="7" t="s">
        <v>17</v>
      </c>
      <c r="P5" s="7" t="s">
        <v>18</v>
      </c>
      <c r="Q5" s="25"/>
      <c r="R5" s="6" t="s">
        <v>17</v>
      </c>
      <c r="S5" s="6" t="s">
        <v>18</v>
      </c>
      <c r="T5" s="25"/>
      <c r="U5" s="6" t="s">
        <v>17</v>
      </c>
      <c r="V5" s="6" t="s">
        <v>18</v>
      </c>
      <c r="W5" s="27"/>
      <c r="X5" s="7" t="s">
        <v>17</v>
      </c>
      <c r="Y5" s="7" t="s">
        <v>18</v>
      </c>
      <c r="Z5" s="25"/>
      <c r="AA5" s="6" t="s">
        <v>17</v>
      </c>
      <c r="AB5" s="6" t="s">
        <v>18</v>
      </c>
      <c r="AC5" s="27"/>
      <c r="AD5" s="27"/>
      <c r="AE5" s="27"/>
      <c r="AF5" s="25"/>
      <c r="AG5" s="8" t="s">
        <v>19</v>
      </c>
      <c r="AH5" s="8" t="s">
        <v>20</v>
      </c>
      <c r="AI5" s="34"/>
    </row>
    <row r="6" spans="1:35" ht="26.85" customHeight="1">
      <c r="A6" s="2">
        <v>7</v>
      </c>
      <c r="B6" s="3">
        <f t="shared" ref="B6:B16" si="0">C6+D6</f>
        <v>221</v>
      </c>
      <c r="C6" s="1">
        <v>112</v>
      </c>
      <c r="D6" s="1">
        <v>109</v>
      </c>
      <c r="E6" s="3">
        <f t="shared" ref="E6:E16" si="1">F6+G6</f>
        <v>220</v>
      </c>
      <c r="F6" s="3">
        <f t="shared" ref="F6:F16" si="2">C6-AG6-AI6</f>
        <v>111</v>
      </c>
      <c r="G6" s="3">
        <f t="shared" ref="G6:G16" si="3">D6-AH6</f>
        <v>109</v>
      </c>
      <c r="H6" s="3">
        <f t="shared" ref="H6:H16" si="4">I6+J6</f>
        <v>220</v>
      </c>
      <c r="I6" s="1">
        <v>111</v>
      </c>
      <c r="J6" s="1">
        <v>109</v>
      </c>
      <c r="K6" s="11">
        <f t="shared" ref="K6:K16" si="5">H6/E6</f>
        <v>1</v>
      </c>
      <c r="L6" s="11">
        <f t="shared" ref="L6:L16" si="6">I6/F6</f>
        <v>1</v>
      </c>
      <c r="M6" s="11">
        <f t="shared" ref="M6:M16" si="7">J6/G6</f>
        <v>1</v>
      </c>
      <c r="N6" s="3">
        <f t="shared" ref="N6:N16" si="8">O6+P6</f>
        <v>216</v>
      </c>
      <c r="O6" s="1">
        <v>111</v>
      </c>
      <c r="P6" s="1">
        <v>105</v>
      </c>
      <c r="Q6" s="11">
        <f t="shared" ref="Q6:Q16" si="9">N6/E6</f>
        <v>0.98181818181818181</v>
      </c>
      <c r="R6" s="11">
        <f t="shared" ref="R6:R16" si="10">O6/F6</f>
        <v>1</v>
      </c>
      <c r="S6" s="11">
        <f t="shared" ref="S6:S16" si="11">P6/G6</f>
        <v>0.96330275229357798</v>
      </c>
      <c r="T6" s="3">
        <f t="shared" ref="T6:T16" si="12">U6+V6</f>
        <v>9</v>
      </c>
      <c r="U6" s="1">
        <v>5</v>
      </c>
      <c r="V6" s="1">
        <v>4</v>
      </c>
      <c r="W6" s="3">
        <f t="shared" ref="W6:W16" si="13">X6+Y6</f>
        <v>216</v>
      </c>
      <c r="X6" s="1">
        <v>107</v>
      </c>
      <c r="Y6" s="1">
        <v>109</v>
      </c>
      <c r="Z6" s="11">
        <f t="shared" ref="Z6:Z16" si="14">W6/B6</f>
        <v>0.9773755656108597</v>
      </c>
      <c r="AA6" s="11">
        <f t="shared" ref="AA6:AA16" si="15">X6/C6</f>
        <v>0.9553571428571429</v>
      </c>
      <c r="AB6" s="11">
        <f t="shared" ref="AB6:AB16" si="16">Y6/D6</f>
        <v>1</v>
      </c>
      <c r="AC6" s="1">
        <v>30</v>
      </c>
      <c r="AD6" s="1">
        <v>30</v>
      </c>
      <c r="AE6" s="11">
        <f t="shared" ref="AE6:AE16" si="17">AD6/AC6</f>
        <v>1</v>
      </c>
      <c r="AF6" s="3">
        <f t="shared" ref="AF6:AF16" si="18">AG6+AH6</f>
        <v>1</v>
      </c>
      <c r="AG6" s="1">
        <v>1</v>
      </c>
      <c r="AH6" s="1">
        <v>0</v>
      </c>
      <c r="AI6" s="1">
        <v>0</v>
      </c>
    </row>
    <row r="7" spans="1:35" ht="26.85" customHeight="1">
      <c r="A7" s="2">
        <v>10</v>
      </c>
      <c r="B7" s="3">
        <f t="shared" si="0"/>
        <v>530</v>
      </c>
      <c r="C7" s="1">
        <v>213</v>
      </c>
      <c r="D7" s="1">
        <v>317</v>
      </c>
      <c r="E7" s="3">
        <f t="shared" si="1"/>
        <v>528</v>
      </c>
      <c r="F7" s="3">
        <f t="shared" si="2"/>
        <v>212</v>
      </c>
      <c r="G7" s="3">
        <f t="shared" si="3"/>
        <v>316</v>
      </c>
      <c r="H7" s="3">
        <f t="shared" si="4"/>
        <v>524</v>
      </c>
      <c r="I7" s="1">
        <v>212</v>
      </c>
      <c r="J7" s="1">
        <v>312</v>
      </c>
      <c r="K7" s="11">
        <f t="shared" si="5"/>
        <v>0.99242424242424243</v>
      </c>
      <c r="L7" s="11">
        <f t="shared" si="6"/>
        <v>1</v>
      </c>
      <c r="M7" s="11">
        <f t="shared" si="7"/>
        <v>0.98734177215189878</v>
      </c>
      <c r="N7" s="3">
        <f t="shared" si="8"/>
        <v>524</v>
      </c>
      <c r="O7" s="1">
        <v>212</v>
      </c>
      <c r="P7" s="1">
        <v>312</v>
      </c>
      <c r="Q7" s="11">
        <f t="shared" si="9"/>
        <v>0.99242424242424243</v>
      </c>
      <c r="R7" s="11">
        <f t="shared" si="10"/>
        <v>1</v>
      </c>
      <c r="S7" s="11">
        <f t="shared" si="11"/>
        <v>0.98734177215189878</v>
      </c>
      <c r="T7" s="3">
        <f t="shared" si="12"/>
        <v>8</v>
      </c>
      <c r="U7" s="1">
        <v>1</v>
      </c>
      <c r="V7" s="1">
        <v>7</v>
      </c>
      <c r="W7" s="3">
        <f t="shared" si="13"/>
        <v>524</v>
      </c>
      <c r="X7" s="1">
        <v>212</v>
      </c>
      <c r="Y7" s="1">
        <v>312</v>
      </c>
      <c r="Z7" s="11">
        <f t="shared" si="14"/>
        <v>0.98867924528301887</v>
      </c>
      <c r="AA7" s="11">
        <f t="shared" si="15"/>
        <v>0.99530516431924887</v>
      </c>
      <c r="AB7" s="11">
        <f t="shared" si="16"/>
        <v>0.98422712933753942</v>
      </c>
      <c r="AC7" s="1">
        <v>30</v>
      </c>
      <c r="AD7" s="1">
        <v>30</v>
      </c>
      <c r="AE7" s="11">
        <f t="shared" si="17"/>
        <v>1</v>
      </c>
      <c r="AF7" s="3">
        <f t="shared" si="18"/>
        <v>2</v>
      </c>
      <c r="AG7" s="1">
        <v>1</v>
      </c>
      <c r="AH7" s="1">
        <v>1</v>
      </c>
      <c r="AI7" s="1">
        <v>0</v>
      </c>
    </row>
    <row r="8" spans="1:35" ht="26.85" customHeight="1">
      <c r="A8" s="2">
        <v>12</v>
      </c>
      <c r="B8" s="3">
        <f t="shared" si="0"/>
        <v>908</v>
      </c>
      <c r="C8" s="1">
        <v>400</v>
      </c>
      <c r="D8" s="1">
        <v>508</v>
      </c>
      <c r="E8" s="3">
        <f t="shared" si="1"/>
        <v>908</v>
      </c>
      <c r="F8" s="3">
        <f t="shared" si="2"/>
        <v>400</v>
      </c>
      <c r="G8" s="3">
        <f t="shared" si="3"/>
        <v>508</v>
      </c>
      <c r="H8" s="3">
        <f t="shared" si="4"/>
        <v>904</v>
      </c>
      <c r="I8" s="1">
        <v>400</v>
      </c>
      <c r="J8" s="1">
        <v>504</v>
      </c>
      <c r="K8" s="11">
        <f t="shared" si="5"/>
        <v>0.99559471365638763</v>
      </c>
      <c r="L8" s="11">
        <f t="shared" si="6"/>
        <v>1</v>
      </c>
      <c r="M8" s="11">
        <f t="shared" si="7"/>
        <v>0.99212598425196852</v>
      </c>
      <c r="N8" s="3">
        <f t="shared" si="8"/>
        <v>832</v>
      </c>
      <c r="O8" s="1">
        <v>400</v>
      </c>
      <c r="P8" s="1">
        <v>432</v>
      </c>
      <c r="Q8" s="11">
        <f t="shared" si="9"/>
        <v>0.91629955947136565</v>
      </c>
      <c r="R8" s="11">
        <f t="shared" si="10"/>
        <v>1</v>
      </c>
      <c r="S8" s="11">
        <f t="shared" si="11"/>
        <v>0.85039370078740162</v>
      </c>
      <c r="T8" s="3">
        <f t="shared" si="12"/>
        <v>20</v>
      </c>
      <c r="U8" s="1">
        <v>7</v>
      </c>
      <c r="V8" s="1">
        <v>13</v>
      </c>
      <c r="W8" s="3">
        <f t="shared" si="13"/>
        <v>842</v>
      </c>
      <c r="X8" s="1">
        <v>350</v>
      </c>
      <c r="Y8" s="1">
        <v>492</v>
      </c>
      <c r="Z8" s="11">
        <f t="shared" si="14"/>
        <v>0.92731277533039647</v>
      </c>
      <c r="AA8" s="11">
        <f t="shared" si="15"/>
        <v>0.875</v>
      </c>
      <c r="AB8" s="11">
        <f t="shared" si="16"/>
        <v>0.96850393700787396</v>
      </c>
      <c r="AC8" s="1">
        <v>90</v>
      </c>
      <c r="AD8" s="1">
        <v>90</v>
      </c>
      <c r="AE8" s="11">
        <f t="shared" si="17"/>
        <v>1</v>
      </c>
      <c r="AF8" s="3">
        <f t="shared" si="18"/>
        <v>0</v>
      </c>
      <c r="AG8" s="1">
        <v>0</v>
      </c>
      <c r="AH8" s="1">
        <v>0</v>
      </c>
      <c r="AI8" s="1">
        <v>0</v>
      </c>
    </row>
    <row r="9" spans="1:35" ht="26.85" customHeight="1">
      <c r="A9" s="2">
        <v>34</v>
      </c>
      <c r="B9" s="3">
        <f t="shared" si="0"/>
        <v>761</v>
      </c>
      <c r="C9" s="1">
        <v>356</v>
      </c>
      <c r="D9" s="1">
        <v>405</v>
      </c>
      <c r="E9" s="3">
        <f t="shared" si="1"/>
        <v>761</v>
      </c>
      <c r="F9" s="3">
        <f t="shared" si="2"/>
        <v>356</v>
      </c>
      <c r="G9" s="3">
        <f t="shared" si="3"/>
        <v>405</v>
      </c>
      <c r="H9" s="3">
        <f t="shared" si="4"/>
        <v>751</v>
      </c>
      <c r="I9" s="1">
        <v>356</v>
      </c>
      <c r="J9" s="1">
        <v>395</v>
      </c>
      <c r="K9" s="11">
        <f t="shared" si="5"/>
        <v>0.98685939553219448</v>
      </c>
      <c r="L9" s="11">
        <f t="shared" si="6"/>
        <v>1</v>
      </c>
      <c r="M9" s="11">
        <f t="shared" si="7"/>
        <v>0.97530864197530864</v>
      </c>
      <c r="N9" s="3">
        <f t="shared" si="8"/>
        <v>746</v>
      </c>
      <c r="O9" s="1">
        <v>356</v>
      </c>
      <c r="P9" s="1">
        <v>390</v>
      </c>
      <c r="Q9" s="11">
        <f t="shared" si="9"/>
        <v>0.98028909329829172</v>
      </c>
      <c r="R9" s="11">
        <f t="shared" si="10"/>
        <v>1</v>
      </c>
      <c r="S9" s="11">
        <f t="shared" si="11"/>
        <v>0.96296296296296291</v>
      </c>
      <c r="T9" s="3">
        <f t="shared" si="12"/>
        <v>7</v>
      </c>
      <c r="U9" s="1">
        <v>0</v>
      </c>
      <c r="V9" s="1">
        <v>7</v>
      </c>
      <c r="W9" s="3">
        <f t="shared" si="13"/>
        <v>707</v>
      </c>
      <c r="X9" s="1">
        <v>327</v>
      </c>
      <c r="Y9" s="1">
        <v>380</v>
      </c>
      <c r="Z9" s="11">
        <f t="shared" si="14"/>
        <v>0.92904073587385017</v>
      </c>
      <c r="AA9" s="11">
        <f t="shared" si="15"/>
        <v>0.9185393258426966</v>
      </c>
      <c r="AB9" s="11">
        <f t="shared" si="16"/>
        <v>0.93827160493827155</v>
      </c>
      <c r="AC9" s="1">
        <v>93</v>
      </c>
      <c r="AD9" s="1">
        <v>93</v>
      </c>
      <c r="AE9" s="11">
        <f t="shared" si="17"/>
        <v>1</v>
      </c>
      <c r="AF9" s="3">
        <f t="shared" si="18"/>
        <v>0</v>
      </c>
      <c r="AG9" s="1">
        <v>0</v>
      </c>
      <c r="AH9" s="1">
        <v>0</v>
      </c>
      <c r="AI9" s="1">
        <v>0</v>
      </c>
    </row>
    <row r="10" spans="1:35" ht="26.85" customHeight="1">
      <c r="A10" s="2">
        <v>35</v>
      </c>
      <c r="B10" s="3">
        <f t="shared" si="0"/>
        <v>665</v>
      </c>
      <c r="C10" s="1">
        <v>314</v>
      </c>
      <c r="D10" s="1">
        <v>351</v>
      </c>
      <c r="E10" s="3">
        <f t="shared" si="1"/>
        <v>662</v>
      </c>
      <c r="F10" s="3">
        <f t="shared" si="2"/>
        <v>313</v>
      </c>
      <c r="G10" s="3">
        <f t="shared" si="3"/>
        <v>349</v>
      </c>
      <c r="H10" s="3">
        <f t="shared" si="4"/>
        <v>642</v>
      </c>
      <c r="I10" s="1">
        <v>313</v>
      </c>
      <c r="J10" s="1">
        <v>329</v>
      </c>
      <c r="K10" s="11">
        <f t="shared" si="5"/>
        <v>0.96978851963746227</v>
      </c>
      <c r="L10" s="11">
        <f t="shared" si="6"/>
        <v>1</v>
      </c>
      <c r="M10" s="11">
        <f t="shared" si="7"/>
        <v>0.94269340974212035</v>
      </c>
      <c r="N10" s="3">
        <f t="shared" si="8"/>
        <v>631</v>
      </c>
      <c r="O10" s="1">
        <v>313</v>
      </c>
      <c r="P10" s="1">
        <v>318</v>
      </c>
      <c r="Q10" s="11">
        <f t="shared" si="9"/>
        <v>0.95317220543806647</v>
      </c>
      <c r="R10" s="11">
        <f t="shared" si="10"/>
        <v>1</v>
      </c>
      <c r="S10" s="11">
        <f t="shared" si="11"/>
        <v>0.91117478510028649</v>
      </c>
      <c r="T10" s="3">
        <f t="shared" si="12"/>
        <v>9</v>
      </c>
      <c r="U10" s="1">
        <v>3</v>
      </c>
      <c r="V10" s="1">
        <v>6</v>
      </c>
      <c r="W10" s="3">
        <f t="shared" si="13"/>
        <v>642</v>
      </c>
      <c r="X10" s="1">
        <v>301</v>
      </c>
      <c r="Y10" s="1">
        <v>341</v>
      </c>
      <c r="Z10" s="11">
        <f t="shared" si="14"/>
        <v>0.9654135338345865</v>
      </c>
      <c r="AA10" s="11">
        <f t="shared" si="15"/>
        <v>0.95859872611464969</v>
      </c>
      <c r="AB10" s="11">
        <f t="shared" si="16"/>
        <v>0.97150997150997154</v>
      </c>
      <c r="AC10" s="1">
        <v>60</v>
      </c>
      <c r="AD10" s="1">
        <v>60</v>
      </c>
      <c r="AE10" s="11">
        <f t="shared" si="17"/>
        <v>1</v>
      </c>
      <c r="AF10" s="3">
        <f t="shared" si="18"/>
        <v>3</v>
      </c>
      <c r="AG10" s="1">
        <v>1</v>
      </c>
      <c r="AH10" s="1">
        <v>2</v>
      </c>
      <c r="AI10" s="1">
        <v>0</v>
      </c>
    </row>
    <row r="11" spans="1:35" ht="26.85" customHeight="1">
      <c r="A11" s="2">
        <v>41</v>
      </c>
      <c r="B11" s="3">
        <f t="shared" si="0"/>
        <v>193</v>
      </c>
      <c r="C11" s="1">
        <v>86</v>
      </c>
      <c r="D11" s="1">
        <v>107</v>
      </c>
      <c r="E11" s="3">
        <f t="shared" si="1"/>
        <v>190</v>
      </c>
      <c r="F11" s="3">
        <f t="shared" si="2"/>
        <v>86</v>
      </c>
      <c r="G11" s="3">
        <f t="shared" si="3"/>
        <v>104</v>
      </c>
      <c r="H11" s="3">
        <f t="shared" si="4"/>
        <v>187</v>
      </c>
      <c r="I11" s="1">
        <v>86</v>
      </c>
      <c r="J11" s="1">
        <v>101</v>
      </c>
      <c r="K11" s="11">
        <f t="shared" si="5"/>
        <v>0.98421052631578942</v>
      </c>
      <c r="L11" s="11">
        <f t="shared" si="6"/>
        <v>1</v>
      </c>
      <c r="M11" s="11">
        <f t="shared" si="7"/>
        <v>0.97115384615384615</v>
      </c>
      <c r="N11" s="3">
        <f t="shared" si="8"/>
        <v>187</v>
      </c>
      <c r="O11" s="1">
        <v>86</v>
      </c>
      <c r="P11" s="1">
        <v>101</v>
      </c>
      <c r="Q11" s="11">
        <f t="shared" si="9"/>
        <v>0.98421052631578942</v>
      </c>
      <c r="R11" s="11">
        <f t="shared" si="10"/>
        <v>1</v>
      </c>
      <c r="S11" s="11">
        <f t="shared" si="11"/>
        <v>0.97115384615384615</v>
      </c>
      <c r="T11" s="3">
        <f t="shared" si="12"/>
        <v>3</v>
      </c>
      <c r="U11" s="1">
        <v>1</v>
      </c>
      <c r="V11" s="1">
        <v>2</v>
      </c>
      <c r="W11" s="3">
        <f t="shared" si="13"/>
        <v>187</v>
      </c>
      <c r="X11" s="1">
        <v>86</v>
      </c>
      <c r="Y11" s="1">
        <v>101</v>
      </c>
      <c r="Z11" s="11">
        <f t="shared" si="14"/>
        <v>0.9689119170984456</v>
      </c>
      <c r="AA11" s="11">
        <f t="shared" si="15"/>
        <v>1</v>
      </c>
      <c r="AB11" s="11">
        <f t="shared" si="16"/>
        <v>0.94392523364485981</v>
      </c>
      <c r="AC11" s="1">
        <v>30</v>
      </c>
      <c r="AD11" s="1">
        <v>30</v>
      </c>
      <c r="AE11" s="11">
        <f t="shared" si="17"/>
        <v>1</v>
      </c>
      <c r="AF11" s="3">
        <f t="shared" si="18"/>
        <v>3</v>
      </c>
      <c r="AG11" s="1">
        <v>0</v>
      </c>
      <c r="AH11" s="1">
        <v>3</v>
      </c>
      <c r="AI11" s="1">
        <v>0</v>
      </c>
    </row>
    <row r="12" spans="1:35" ht="26.85" customHeight="1">
      <c r="A12" s="2">
        <v>48</v>
      </c>
      <c r="B12" s="3">
        <f t="shared" si="0"/>
        <v>507</v>
      </c>
      <c r="C12" s="1">
        <v>245</v>
      </c>
      <c r="D12" s="1">
        <v>262</v>
      </c>
      <c r="E12" s="3">
        <f t="shared" si="1"/>
        <v>504</v>
      </c>
      <c r="F12" s="3">
        <f t="shared" si="2"/>
        <v>243</v>
      </c>
      <c r="G12" s="3">
        <f t="shared" si="3"/>
        <v>261</v>
      </c>
      <c r="H12" s="3">
        <f t="shared" si="4"/>
        <v>505</v>
      </c>
      <c r="I12" s="1">
        <v>244</v>
      </c>
      <c r="J12" s="1">
        <v>261</v>
      </c>
      <c r="K12" s="11">
        <f t="shared" si="5"/>
        <v>1.001984126984127</v>
      </c>
      <c r="L12" s="11">
        <f t="shared" si="6"/>
        <v>1.0041152263374487</v>
      </c>
      <c r="M12" s="11">
        <f t="shared" si="7"/>
        <v>1</v>
      </c>
      <c r="N12" s="3">
        <f t="shared" si="8"/>
        <v>486</v>
      </c>
      <c r="O12" s="1">
        <v>244</v>
      </c>
      <c r="P12" s="1">
        <v>242</v>
      </c>
      <c r="Q12" s="11">
        <f t="shared" si="9"/>
        <v>0.9642857142857143</v>
      </c>
      <c r="R12" s="11">
        <f t="shared" si="10"/>
        <v>1.0041152263374487</v>
      </c>
      <c r="S12" s="11">
        <f t="shared" si="11"/>
        <v>0.92720306513409967</v>
      </c>
      <c r="T12" s="3">
        <f t="shared" si="12"/>
        <v>2</v>
      </c>
      <c r="U12" s="1">
        <v>0</v>
      </c>
      <c r="V12" s="1">
        <v>2</v>
      </c>
      <c r="W12" s="3">
        <f t="shared" si="13"/>
        <v>492</v>
      </c>
      <c r="X12" s="1">
        <v>234</v>
      </c>
      <c r="Y12" s="1">
        <v>258</v>
      </c>
      <c r="Z12" s="11">
        <f t="shared" si="14"/>
        <v>0.97041420118343191</v>
      </c>
      <c r="AA12" s="11">
        <f t="shared" si="15"/>
        <v>0.95510204081632655</v>
      </c>
      <c r="AB12" s="11">
        <f t="shared" si="16"/>
        <v>0.98473282442748089</v>
      </c>
      <c r="AC12" s="1">
        <v>30</v>
      </c>
      <c r="AD12" s="1">
        <v>30</v>
      </c>
      <c r="AE12" s="11">
        <f t="shared" si="17"/>
        <v>1</v>
      </c>
      <c r="AF12" s="3">
        <f t="shared" si="18"/>
        <v>2</v>
      </c>
      <c r="AG12" s="1">
        <v>1</v>
      </c>
      <c r="AH12" s="1">
        <v>1</v>
      </c>
      <c r="AI12" s="1">
        <v>1</v>
      </c>
    </row>
    <row r="13" spans="1:35" ht="26.85" customHeight="1">
      <c r="A13" s="2">
        <v>53</v>
      </c>
      <c r="B13" s="3">
        <f t="shared" si="0"/>
        <v>1380</v>
      </c>
      <c r="C13" s="1">
        <v>644</v>
      </c>
      <c r="D13" s="1">
        <v>736</v>
      </c>
      <c r="E13" s="3">
        <f t="shared" si="1"/>
        <v>1373</v>
      </c>
      <c r="F13" s="3">
        <f t="shared" si="2"/>
        <v>642</v>
      </c>
      <c r="G13" s="3">
        <f t="shared" si="3"/>
        <v>731</v>
      </c>
      <c r="H13" s="3">
        <f t="shared" si="4"/>
        <v>1353</v>
      </c>
      <c r="I13" s="1">
        <v>642</v>
      </c>
      <c r="J13" s="1">
        <v>711</v>
      </c>
      <c r="K13" s="11">
        <f t="shared" si="5"/>
        <v>0.98543335761107065</v>
      </c>
      <c r="L13" s="11">
        <f t="shared" si="6"/>
        <v>1</v>
      </c>
      <c r="M13" s="11">
        <f t="shared" si="7"/>
        <v>0.97264021887824892</v>
      </c>
      <c r="N13" s="3">
        <f t="shared" si="8"/>
        <v>1335</v>
      </c>
      <c r="O13" s="1">
        <v>642</v>
      </c>
      <c r="P13" s="1">
        <v>693</v>
      </c>
      <c r="Q13" s="11">
        <f t="shared" si="9"/>
        <v>0.9723233794610342</v>
      </c>
      <c r="R13" s="11">
        <f t="shared" si="10"/>
        <v>1</v>
      </c>
      <c r="S13" s="11">
        <f t="shared" si="11"/>
        <v>0.94801641586867302</v>
      </c>
      <c r="T13" s="3">
        <f t="shared" si="12"/>
        <v>7</v>
      </c>
      <c r="U13" s="1">
        <v>2</v>
      </c>
      <c r="V13" s="1">
        <v>5</v>
      </c>
      <c r="W13" s="3">
        <f t="shared" si="13"/>
        <v>1339</v>
      </c>
      <c r="X13" s="1">
        <v>630</v>
      </c>
      <c r="Y13" s="1">
        <v>709</v>
      </c>
      <c r="Z13" s="11">
        <f t="shared" si="14"/>
        <v>0.97028985507246379</v>
      </c>
      <c r="AA13" s="11">
        <f t="shared" si="15"/>
        <v>0.97826086956521741</v>
      </c>
      <c r="AB13" s="11">
        <f t="shared" si="16"/>
        <v>0.96331521739130432</v>
      </c>
      <c r="AC13" s="1">
        <v>120</v>
      </c>
      <c r="AD13" s="1">
        <v>120</v>
      </c>
      <c r="AE13" s="11">
        <f t="shared" si="17"/>
        <v>1</v>
      </c>
      <c r="AF13" s="3">
        <f t="shared" si="18"/>
        <v>7</v>
      </c>
      <c r="AG13" s="1">
        <v>2</v>
      </c>
      <c r="AH13" s="1">
        <v>5</v>
      </c>
      <c r="AI13" s="1">
        <v>0</v>
      </c>
    </row>
    <row r="14" spans="1:35" ht="26.85" customHeight="1">
      <c r="A14" s="2">
        <v>66</v>
      </c>
      <c r="B14" s="3">
        <f t="shared" si="0"/>
        <v>499</v>
      </c>
      <c r="C14" s="1">
        <v>249</v>
      </c>
      <c r="D14" s="1">
        <v>250</v>
      </c>
      <c r="E14" s="3">
        <f t="shared" si="1"/>
        <v>499</v>
      </c>
      <c r="F14" s="3">
        <f t="shared" si="2"/>
        <v>249</v>
      </c>
      <c r="G14" s="3">
        <f t="shared" si="3"/>
        <v>250</v>
      </c>
      <c r="H14" s="3">
        <f t="shared" si="4"/>
        <v>492</v>
      </c>
      <c r="I14" s="1">
        <v>249</v>
      </c>
      <c r="J14" s="1">
        <v>243</v>
      </c>
      <c r="K14" s="11">
        <f t="shared" si="5"/>
        <v>0.98597194388777554</v>
      </c>
      <c r="L14" s="11">
        <f t="shared" si="6"/>
        <v>1</v>
      </c>
      <c r="M14" s="11">
        <f t="shared" si="7"/>
        <v>0.97199999999999998</v>
      </c>
      <c r="N14" s="3">
        <f t="shared" si="8"/>
        <v>489</v>
      </c>
      <c r="O14" s="1">
        <v>249</v>
      </c>
      <c r="P14" s="1">
        <v>240</v>
      </c>
      <c r="Q14" s="11">
        <f t="shared" si="9"/>
        <v>0.97995991983967934</v>
      </c>
      <c r="R14" s="11">
        <f t="shared" si="10"/>
        <v>1</v>
      </c>
      <c r="S14" s="11">
        <f t="shared" si="11"/>
        <v>0.96</v>
      </c>
      <c r="T14" s="3">
        <f t="shared" si="12"/>
        <v>7</v>
      </c>
      <c r="U14" s="1">
        <v>2</v>
      </c>
      <c r="V14" s="1">
        <v>5</v>
      </c>
      <c r="W14" s="3">
        <f t="shared" si="13"/>
        <v>492</v>
      </c>
      <c r="X14" s="1">
        <v>249</v>
      </c>
      <c r="Y14" s="1">
        <v>243</v>
      </c>
      <c r="Z14" s="11">
        <f t="shared" si="14"/>
        <v>0.98597194388777554</v>
      </c>
      <c r="AA14" s="11">
        <f t="shared" si="15"/>
        <v>1</v>
      </c>
      <c r="AB14" s="11">
        <f t="shared" si="16"/>
        <v>0.97199999999999998</v>
      </c>
      <c r="AC14" s="1">
        <v>60</v>
      </c>
      <c r="AD14" s="1">
        <v>60</v>
      </c>
      <c r="AE14" s="11">
        <f t="shared" si="17"/>
        <v>1</v>
      </c>
      <c r="AF14" s="3">
        <f t="shared" si="18"/>
        <v>0</v>
      </c>
      <c r="AG14" s="1">
        <v>0</v>
      </c>
      <c r="AH14" s="1">
        <v>0</v>
      </c>
      <c r="AI14" s="1">
        <v>0</v>
      </c>
    </row>
    <row r="15" spans="1:35" ht="26.85" customHeight="1">
      <c r="A15" s="2">
        <v>120</v>
      </c>
      <c r="B15" s="3">
        <f t="shared" si="0"/>
        <v>299</v>
      </c>
      <c r="C15" s="1">
        <v>164</v>
      </c>
      <c r="D15" s="1">
        <v>135</v>
      </c>
      <c r="E15" s="3">
        <f t="shared" si="1"/>
        <v>299</v>
      </c>
      <c r="F15" s="3">
        <f t="shared" si="2"/>
        <v>164</v>
      </c>
      <c r="G15" s="3">
        <f t="shared" si="3"/>
        <v>135</v>
      </c>
      <c r="H15" s="3">
        <f t="shared" si="4"/>
        <v>299</v>
      </c>
      <c r="I15" s="1">
        <v>164</v>
      </c>
      <c r="J15" s="1">
        <v>135</v>
      </c>
      <c r="K15" s="11">
        <f t="shared" si="5"/>
        <v>1</v>
      </c>
      <c r="L15" s="11">
        <f t="shared" si="6"/>
        <v>1</v>
      </c>
      <c r="M15" s="11">
        <f t="shared" si="7"/>
        <v>1</v>
      </c>
      <c r="N15" s="3">
        <f t="shared" si="8"/>
        <v>294</v>
      </c>
      <c r="O15" s="1">
        <v>164</v>
      </c>
      <c r="P15" s="1">
        <v>130</v>
      </c>
      <c r="Q15" s="11">
        <f t="shared" si="9"/>
        <v>0.98327759197324416</v>
      </c>
      <c r="R15" s="11">
        <f t="shared" si="10"/>
        <v>1</v>
      </c>
      <c r="S15" s="11">
        <f t="shared" si="11"/>
        <v>0.96296296296296291</v>
      </c>
      <c r="T15" s="3">
        <f t="shared" si="12"/>
        <v>10</v>
      </c>
      <c r="U15" s="1">
        <v>2</v>
      </c>
      <c r="V15" s="1">
        <v>8</v>
      </c>
      <c r="W15" s="3">
        <f t="shared" si="13"/>
        <v>278</v>
      </c>
      <c r="X15" s="1">
        <v>148</v>
      </c>
      <c r="Y15" s="1">
        <v>130</v>
      </c>
      <c r="Z15" s="11">
        <f t="shared" si="14"/>
        <v>0.92976588628762546</v>
      </c>
      <c r="AA15" s="11">
        <f t="shared" si="15"/>
        <v>0.90243902439024393</v>
      </c>
      <c r="AB15" s="11">
        <f t="shared" si="16"/>
        <v>0.96296296296296291</v>
      </c>
      <c r="AC15" s="1">
        <v>60</v>
      </c>
      <c r="AD15" s="1">
        <v>60</v>
      </c>
      <c r="AE15" s="11">
        <f t="shared" si="17"/>
        <v>1</v>
      </c>
      <c r="AF15" s="3">
        <f t="shared" si="18"/>
        <v>0</v>
      </c>
      <c r="AG15" s="1">
        <v>0</v>
      </c>
      <c r="AH15" s="1">
        <v>0</v>
      </c>
      <c r="AI15" s="1">
        <v>0</v>
      </c>
    </row>
    <row r="16" spans="1:35" ht="26.85" customHeight="1">
      <c r="A16" s="2" t="s">
        <v>24</v>
      </c>
      <c r="B16" s="3">
        <f t="shared" si="0"/>
        <v>5963</v>
      </c>
      <c r="C16" s="3">
        <f>SUM(C6:C15)</f>
        <v>2783</v>
      </c>
      <c r="D16" s="3">
        <f>SUM(D6:D15)</f>
        <v>3180</v>
      </c>
      <c r="E16" s="3">
        <f t="shared" si="1"/>
        <v>5944</v>
      </c>
      <c r="F16" s="3">
        <f t="shared" si="2"/>
        <v>2776</v>
      </c>
      <c r="G16" s="3">
        <f t="shared" si="3"/>
        <v>3168</v>
      </c>
      <c r="H16" s="3">
        <f t="shared" si="4"/>
        <v>5877</v>
      </c>
      <c r="I16" s="3">
        <f>SUM(I6:I15)</f>
        <v>2777</v>
      </c>
      <c r="J16" s="3">
        <f>SUM(J6:J15)</f>
        <v>3100</v>
      </c>
      <c r="K16" s="11">
        <f t="shared" si="5"/>
        <v>0.9887281292059219</v>
      </c>
      <c r="L16" s="11">
        <f t="shared" si="6"/>
        <v>1.0003602305475505</v>
      </c>
      <c r="M16" s="11">
        <f t="shared" si="7"/>
        <v>0.97853535353535348</v>
      </c>
      <c r="N16" s="3">
        <f t="shared" si="8"/>
        <v>5740</v>
      </c>
      <c r="O16" s="3">
        <f>SUM(O6:O15)</f>
        <v>2777</v>
      </c>
      <c r="P16" s="3">
        <f>SUM(P6:P15)</f>
        <v>2963</v>
      </c>
      <c r="Q16" s="11">
        <f t="shared" si="9"/>
        <v>0.96567967698519519</v>
      </c>
      <c r="R16" s="11">
        <f t="shared" si="10"/>
        <v>1.0003602305475505</v>
      </c>
      <c r="S16" s="11">
        <f t="shared" si="11"/>
        <v>0.93529040404040409</v>
      </c>
      <c r="T16" s="3">
        <f t="shared" si="12"/>
        <v>82</v>
      </c>
      <c r="U16" s="3">
        <f>SUM(U6:U15)</f>
        <v>23</v>
      </c>
      <c r="V16" s="3">
        <f>SUM(V6:V15)</f>
        <v>59</v>
      </c>
      <c r="W16" s="3">
        <f t="shared" si="13"/>
        <v>5719</v>
      </c>
      <c r="X16" s="3">
        <f>SUM(X6:X15)</f>
        <v>2644</v>
      </c>
      <c r="Y16" s="3">
        <f>SUM(Y6:Y15)</f>
        <v>3075</v>
      </c>
      <c r="Z16" s="11">
        <f t="shared" si="14"/>
        <v>0.95908099949689751</v>
      </c>
      <c r="AA16" s="11">
        <f t="shared" si="15"/>
        <v>0.9500538986704995</v>
      </c>
      <c r="AB16" s="11">
        <f t="shared" si="16"/>
        <v>0.96698113207547165</v>
      </c>
      <c r="AC16" s="3">
        <f>SUM(AC6:AC15)</f>
        <v>603</v>
      </c>
      <c r="AD16" s="3">
        <f>SUM(AD6:AD15)</f>
        <v>603</v>
      </c>
      <c r="AE16" s="11">
        <f t="shared" si="17"/>
        <v>1</v>
      </c>
      <c r="AF16" s="3">
        <f t="shared" si="18"/>
        <v>18</v>
      </c>
      <c r="AG16" s="3">
        <f>SUM(AG6:AG15)</f>
        <v>6</v>
      </c>
      <c r="AH16" s="3">
        <f>SUM(AH6:AH15)</f>
        <v>12</v>
      </c>
      <c r="AI16" s="3">
        <f>SUM(AI6:AI15)</f>
        <v>1</v>
      </c>
    </row>
    <row r="18" spans="2:17" ht="36.75" customHeight="1">
      <c r="B18" t="s">
        <v>21</v>
      </c>
      <c r="Q18" t="s">
        <v>22</v>
      </c>
    </row>
    <row r="21" spans="2:17">
      <c r="B21" t="s">
        <v>38</v>
      </c>
    </row>
    <row r="53" spans="1:8">
      <c r="A53" s="38" t="s">
        <v>0</v>
      </c>
      <c r="B53" t="s">
        <v>27</v>
      </c>
    </row>
    <row r="54" spans="1:8">
      <c r="A54" s="39"/>
      <c r="B54" s="42" t="s">
        <v>25</v>
      </c>
      <c r="C54" s="43" t="s">
        <v>26</v>
      </c>
      <c r="D54" s="43" t="s">
        <v>28</v>
      </c>
    </row>
    <row r="55" spans="1:8">
      <c r="A55" s="40"/>
      <c r="B55" s="42"/>
      <c r="C55" s="43"/>
      <c r="D55" s="43"/>
      <c r="E55" t="s">
        <v>30</v>
      </c>
      <c r="F55" t="s">
        <v>31</v>
      </c>
      <c r="G55" t="s">
        <v>32</v>
      </c>
      <c r="H55" t="s">
        <v>33</v>
      </c>
    </row>
    <row r="56" spans="1:8" ht="15.75">
      <c r="A56" s="2">
        <v>7</v>
      </c>
      <c r="B56" s="10">
        <f>Січень!S6</f>
        <v>0.97478991596638653</v>
      </c>
      <c r="C56" s="10">
        <f>Лютий!S6</f>
        <v>0.96666666666666667</v>
      </c>
      <c r="D56" s="10">
        <f>Березень!S6</f>
        <v>0.97435897435897434</v>
      </c>
      <c r="E56" s="10">
        <f>Квітень!S6</f>
        <v>0.97391304347826091</v>
      </c>
      <c r="F56" s="10">
        <f>Травень!S6</f>
        <v>0.97368421052631582</v>
      </c>
      <c r="G56" s="10">
        <f>вересень!S6</f>
        <v>0.9732142857142857</v>
      </c>
      <c r="H56" s="10">
        <f>S6</f>
        <v>0.96330275229357798</v>
      </c>
    </row>
    <row r="57" spans="1:8" ht="15.75">
      <c r="A57" s="2">
        <v>10</v>
      </c>
      <c r="B57" s="10">
        <f>Січень!S7</f>
        <v>0.98713826366559487</v>
      </c>
      <c r="C57" s="10">
        <f>Лютий!S7</f>
        <v>0.96261682242990654</v>
      </c>
      <c r="D57" s="10">
        <f>Березень!S7</f>
        <v>0.98734177215189878</v>
      </c>
      <c r="E57" s="10">
        <f>Квітень!S7</f>
        <v>0.98083067092651754</v>
      </c>
      <c r="F57" s="10">
        <f>Травень!S7</f>
        <v>0.98083067092651754</v>
      </c>
      <c r="G57" s="10">
        <f>вересень!S7</f>
        <v>0.98734177215189878</v>
      </c>
      <c r="H57" s="10">
        <f t="shared" ref="H57:H66" si="19">S7</f>
        <v>0.98734177215189878</v>
      </c>
    </row>
    <row r="58" spans="1:8" ht="15.75">
      <c r="A58" s="2">
        <v>12</v>
      </c>
      <c r="B58" s="10">
        <f>Січень!S8</f>
        <v>0.93436293436293438</v>
      </c>
      <c r="C58" s="10">
        <f>Лютий!S8</f>
        <v>0.94423076923076921</v>
      </c>
      <c r="D58" s="10">
        <f>Березень!S8</f>
        <v>0.94787644787644787</v>
      </c>
      <c r="E58" s="10">
        <f>Квітень!S8</f>
        <v>0.94787644787644787</v>
      </c>
      <c r="F58" s="10">
        <f>Травень!S8</f>
        <v>0.94970986460348161</v>
      </c>
      <c r="G58" s="10">
        <f>вересень!S8</f>
        <v>0.83921568627450982</v>
      </c>
      <c r="H58" s="10">
        <f t="shared" si="19"/>
        <v>0.85039370078740162</v>
      </c>
    </row>
    <row r="59" spans="1:8" ht="15.75">
      <c r="A59" s="2">
        <v>34</v>
      </c>
      <c r="B59" s="10">
        <f>Січень!S9</f>
        <v>0.97435897435897434</v>
      </c>
      <c r="C59" s="10">
        <f>Лютий!S9</f>
        <v>0.97964376590330793</v>
      </c>
      <c r="D59" s="10">
        <f>Березень!S9</f>
        <v>0.97201017811704837</v>
      </c>
      <c r="E59" s="10">
        <f>Квітень!S9</f>
        <v>0.97201017811704837</v>
      </c>
      <c r="F59" s="10">
        <f>Травень!S9</f>
        <v>0.97201017811704837</v>
      </c>
      <c r="G59" s="10">
        <f>вересень!S9</f>
        <v>0.96059113300492616</v>
      </c>
      <c r="H59" s="10">
        <f t="shared" si="19"/>
        <v>0.96296296296296291</v>
      </c>
    </row>
    <row r="60" spans="1:8" ht="15.75">
      <c r="A60" s="2">
        <v>35</v>
      </c>
      <c r="B60" s="10">
        <f>Січень!S10</f>
        <v>0.94301994301994307</v>
      </c>
      <c r="C60" s="10">
        <f>Лютий!S10</f>
        <v>0.92757660167130918</v>
      </c>
      <c r="D60" s="10">
        <f>Березень!S10</f>
        <v>0.94350282485875703</v>
      </c>
      <c r="E60" s="10">
        <f>Квітень!S10</f>
        <v>0.94915254237288138</v>
      </c>
      <c r="F60" s="10">
        <f>Травень!S10</f>
        <v>0.95184135977337114</v>
      </c>
      <c r="G60" s="10">
        <f>вересень!S10</f>
        <v>0.90489913544668588</v>
      </c>
      <c r="H60" s="10">
        <f t="shared" si="19"/>
        <v>0.91117478510028649</v>
      </c>
    </row>
    <row r="61" spans="1:8" ht="15.75">
      <c r="A61" s="2">
        <v>41</v>
      </c>
      <c r="B61" s="10">
        <f>Січень!S11</f>
        <v>0.93457943925233644</v>
      </c>
      <c r="C61" s="10">
        <f>Лютий!S11</f>
        <v>0.92727272727272725</v>
      </c>
      <c r="D61" s="10">
        <f>Березень!S11</f>
        <v>0.96226415094339623</v>
      </c>
      <c r="E61" s="10">
        <f>Квітень!S11</f>
        <v>0.96261682242990654</v>
      </c>
      <c r="F61" s="10">
        <f>Травень!S11</f>
        <v>0.96261682242990654</v>
      </c>
      <c r="G61" s="10">
        <f>вересень!S11</f>
        <v>0.96116504854368934</v>
      </c>
      <c r="H61" s="10">
        <f t="shared" si="19"/>
        <v>0.97115384615384615</v>
      </c>
    </row>
    <row r="62" spans="1:8" ht="15.75">
      <c r="A62" s="2">
        <v>48</v>
      </c>
      <c r="B62" s="10">
        <f>Січень!S12</f>
        <v>0.92244897959183669</v>
      </c>
      <c r="C62" s="10">
        <f>Лютий!S12</f>
        <v>0.91235059760956172</v>
      </c>
      <c r="D62" s="10">
        <f>Березень!S12</f>
        <v>0.91967871485943775</v>
      </c>
      <c r="E62" s="10">
        <f>Квітень!S12</f>
        <v>0.91967871485943775</v>
      </c>
      <c r="F62" s="10">
        <f>Травень!S12</f>
        <v>0.92712550607287447</v>
      </c>
      <c r="G62" s="10">
        <f>вересень!S12</f>
        <v>0.92720306513409967</v>
      </c>
      <c r="H62" s="10">
        <f t="shared" si="19"/>
        <v>0.92720306513409967</v>
      </c>
    </row>
    <row r="63" spans="1:8" ht="15.75">
      <c r="A63" s="2">
        <v>53</v>
      </c>
      <c r="B63" s="10">
        <f>Січень!S13</f>
        <v>0.93409742120343842</v>
      </c>
      <c r="C63" s="10">
        <f>Лютий!S13</f>
        <v>0.92765957446808511</v>
      </c>
      <c r="D63" s="10">
        <f>Березень!S13</f>
        <v>0.93266475644699143</v>
      </c>
      <c r="E63" s="10">
        <f>Квітень!S13</f>
        <v>0.9368723098995696</v>
      </c>
      <c r="F63" s="10">
        <f>Травень!S13</f>
        <v>0.93821839080459768</v>
      </c>
      <c r="G63" s="10">
        <f>вересень!S13</f>
        <v>0.94794520547945205</v>
      </c>
      <c r="H63" s="10">
        <f t="shared" si="19"/>
        <v>0.94801641586867302</v>
      </c>
    </row>
    <row r="64" spans="1:8" ht="15.75">
      <c r="A64" s="2">
        <v>66</v>
      </c>
      <c r="B64" s="10">
        <f>Січень!S14</f>
        <v>0.93360995850622408</v>
      </c>
      <c r="C64" s="10">
        <f>Лютий!S14</f>
        <v>0.93305439330543938</v>
      </c>
      <c r="D64" s="10">
        <f>Березень!S14</f>
        <v>0.93305439330543938</v>
      </c>
      <c r="E64" s="10">
        <f>Квітень!S14</f>
        <v>0.95798319327731096</v>
      </c>
      <c r="F64" s="10">
        <f>Травень!S14</f>
        <v>0.95798319327731096</v>
      </c>
      <c r="G64" s="10">
        <f>вересень!S14</f>
        <v>0.94422310756972117</v>
      </c>
      <c r="H64" s="10">
        <f t="shared" si="19"/>
        <v>0.96</v>
      </c>
    </row>
    <row r="65" spans="1:8" ht="15.75">
      <c r="A65" s="2">
        <v>120</v>
      </c>
      <c r="B65" s="10">
        <f>Січень!S15</f>
        <v>0.9850746268656716</v>
      </c>
      <c r="C65" s="10">
        <f>Лютий!S15</f>
        <v>0.9779411764705882</v>
      </c>
      <c r="D65" s="10">
        <f>Березень!S15</f>
        <v>0.97058823529411764</v>
      </c>
      <c r="E65" s="10">
        <f>Квітень!S15</f>
        <v>0.97080291970802923</v>
      </c>
      <c r="F65" s="10">
        <f>Травень!S15</f>
        <v>0.94927536231884058</v>
      </c>
      <c r="G65" s="10">
        <f>вересень!S15</f>
        <v>0.9779411764705882</v>
      </c>
      <c r="H65" s="10">
        <f t="shared" si="19"/>
        <v>0.96296296296296291</v>
      </c>
    </row>
    <row r="66" spans="1:8" ht="15.75">
      <c r="A66" s="2" t="s">
        <v>24</v>
      </c>
      <c r="B66" s="10">
        <f>Січень!S16</f>
        <v>0.94829800899165062</v>
      </c>
      <c r="C66" s="10">
        <f>Лютий!S16</f>
        <v>0.94324667089410275</v>
      </c>
      <c r="D66" s="10">
        <f>Березень!S16</f>
        <v>0.9500959692898272</v>
      </c>
      <c r="E66" s="10">
        <f>Квітень!S16</f>
        <v>0.95289971163088749</v>
      </c>
      <c r="F66" s="10">
        <f>Травень!S16</f>
        <v>0.95346598202824129</v>
      </c>
      <c r="G66" s="10">
        <f>вересень!S16</f>
        <v>0.9319041614123581</v>
      </c>
      <c r="H66" s="10">
        <f t="shared" si="19"/>
        <v>0.93529040404040409</v>
      </c>
    </row>
  </sheetData>
  <mergeCells count="41">
    <mergeCell ref="AI3:AI5"/>
    <mergeCell ref="T3:V3"/>
    <mergeCell ref="U4:V4"/>
    <mergeCell ref="AG4:AH4"/>
    <mergeCell ref="AF4:AF5"/>
    <mergeCell ref="AF3:AH3"/>
    <mergeCell ref="AE4:AE5"/>
    <mergeCell ref="AC4:AC5"/>
    <mergeCell ref="AA4:AB4"/>
    <mergeCell ref="N3:P3"/>
    <mergeCell ref="W3:Y3"/>
    <mergeCell ref="N4:N5"/>
    <mergeCell ref="Z3:AB3"/>
    <mergeCell ref="AC3:AE3"/>
    <mergeCell ref="X4:Y4"/>
    <mergeCell ref="D2:P2"/>
    <mergeCell ref="O4:P4"/>
    <mergeCell ref="K4:K5"/>
    <mergeCell ref="H4:H5"/>
    <mergeCell ref="I4:J4"/>
    <mergeCell ref="AD4:AD5"/>
    <mergeCell ref="Q3:S3"/>
    <mergeCell ref="L4:M4"/>
    <mergeCell ref="W4:W5"/>
    <mergeCell ref="Z4:Z5"/>
    <mergeCell ref="B4:B5"/>
    <mergeCell ref="T4:T5"/>
    <mergeCell ref="E4:E5"/>
    <mergeCell ref="F4:G4"/>
    <mergeCell ref="K3:M3"/>
    <mergeCell ref="R4:S4"/>
    <mergeCell ref="D54:D55"/>
    <mergeCell ref="E3:G3"/>
    <mergeCell ref="C4:D4"/>
    <mergeCell ref="Q4:Q5"/>
    <mergeCell ref="A53:A55"/>
    <mergeCell ref="B54:B55"/>
    <mergeCell ref="C54:C55"/>
    <mergeCell ref="A3:A5"/>
    <mergeCell ref="B3:D3"/>
    <mergeCell ref="H3:J3"/>
  </mergeCells>
  <phoneticPr fontId="0" type="noConversion"/>
  <pageMargins left="0.75" right="0.75" top="1" bottom="1" header="0.5" footer="0.5"/>
  <pageSetup paperSize="9" scale="58" orientation="landscape" verticalDpi="0" r:id="rId1"/>
  <headerFooter alignWithMargins="0"/>
  <rowBreaks count="1" manualBreakCount="1">
    <brk id="2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66"/>
  <sheetViews>
    <sheetView tabSelected="1" zoomScale="80" zoomScaleNormal="80" workbookViewId="0">
      <selection activeCell="A2" sqref="A2:IV16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6.14062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6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0" width="6.5703125" customWidth="1"/>
    <col min="31" max="31" width="7" customWidth="1"/>
    <col min="32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3.75" customHeight="1">
      <c r="A2" s="9"/>
      <c r="B2" s="9"/>
      <c r="C2" s="9"/>
      <c r="D2" s="37" t="s">
        <v>52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38" t="s">
        <v>0</v>
      </c>
      <c r="B3" s="44" t="s">
        <v>53</v>
      </c>
      <c r="C3" s="35"/>
      <c r="D3" s="31"/>
      <c r="E3" s="30" t="s">
        <v>1</v>
      </c>
      <c r="F3" s="35"/>
      <c r="G3" s="31"/>
      <c r="H3" s="30" t="s">
        <v>2</v>
      </c>
      <c r="I3" s="35"/>
      <c r="J3" s="31"/>
      <c r="K3" s="30" t="s">
        <v>3</v>
      </c>
      <c r="L3" s="35"/>
      <c r="M3" s="31"/>
      <c r="N3" s="28" t="s">
        <v>4</v>
      </c>
      <c r="O3" s="36"/>
      <c r="P3" s="29"/>
      <c r="Q3" s="30" t="s">
        <v>5</v>
      </c>
      <c r="R3" s="35"/>
      <c r="S3" s="31"/>
      <c r="T3" s="30" t="s">
        <v>6</v>
      </c>
      <c r="U3" s="35"/>
      <c r="V3" s="31"/>
      <c r="W3" s="28" t="s">
        <v>7</v>
      </c>
      <c r="X3" s="36"/>
      <c r="Y3" s="29"/>
      <c r="Z3" s="30" t="s">
        <v>8</v>
      </c>
      <c r="AA3" s="35"/>
      <c r="AB3" s="31"/>
      <c r="AC3" s="28" t="s">
        <v>9</v>
      </c>
      <c r="AD3" s="36"/>
      <c r="AE3" s="29"/>
      <c r="AF3" s="30" t="s">
        <v>10</v>
      </c>
      <c r="AG3" s="35"/>
      <c r="AH3" s="31"/>
      <c r="AI3" s="32" t="s">
        <v>11</v>
      </c>
    </row>
    <row r="4" spans="1:35">
      <c r="A4" s="39"/>
      <c r="B4" s="24" t="s">
        <v>16</v>
      </c>
      <c r="C4" s="30" t="s">
        <v>12</v>
      </c>
      <c r="D4" s="31"/>
      <c r="E4" s="24" t="s">
        <v>16</v>
      </c>
      <c r="F4" s="30" t="s">
        <v>12</v>
      </c>
      <c r="G4" s="31"/>
      <c r="H4" s="24" t="s">
        <v>16</v>
      </c>
      <c r="I4" s="30" t="s">
        <v>12</v>
      </c>
      <c r="J4" s="31"/>
      <c r="K4" s="24" t="s">
        <v>16</v>
      </c>
      <c r="L4" s="30" t="s">
        <v>12</v>
      </c>
      <c r="M4" s="31"/>
      <c r="N4" s="26" t="s">
        <v>16</v>
      </c>
      <c r="O4" s="28" t="s">
        <v>12</v>
      </c>
      <c r="P4" s="29"/>
      <c r="Q4" s="24" t="s">
        <v>16</v>
      </c>
      <c r="R4" s="30" t="s">
        <v>12</v>
      </c>
      <c r="S4" s="31"/>
      <c r="T4" s="24" t="s">
        <v>16</v>
      </c>
      <c r="U4" s="30" t="s">
        <v>12</v>
      </c>
      <c r="V4" s="31"/>
      <c r="W4" s="26" t="s">
        <v>16</v>
      </c>
      <c r="X4" s="28" t="s">
        <v>12</v>
      </c>
      <c r="Y4" s="29"/>
      <c r="Z4" s="24" t="s">
        <v>16</v>
      </c>
      <c r="AA4" s="30" t="s">
        <v>12</v>
      </c>
      <c r="AB4" s="31"/>
      <c r="AC4" s="26" t="s">
        <v>13</v>
      </c>
      <c r="AD4" s="26" t="s">
        <v>14</v>
      </c>
      <c r="AE4" s="26" t="s">
        <v>15</v>
      </c>
      <c r="AF4" s="24" t="s">
        <v>16</v>
      </c>
      <c r="AG4" s="30" t="s">
        <v>12</v>
      </c>
      <c r="AH4" s="31"/>
      <c r="AI4" s="33"/>
    </row>
    <row r="5" spans="1:35" ht="49.5">
      <c r="A5" s="40"/>
      <c r="B5" s="25"/>
      <c r="C5" s="6" t="s">
        <v>17</v>
      </c>
      <c r="D5" s="6" t="s">
        <v>18</v>
      </c>
      <c r="E5" s="25"/>
      <c r="F5" s="6" t="s">
        <v>17</v>
      </c>
      <c r="G5" s="6" t="s">
        <v>18</v>
      </c>
      <c r="H5" s="25"/>
      <c r="I5" s="6" t="s">
        <v>17</v>
      </c>
      <c r="J5" s="6" t="s">
        <v>18</v>
      </c>
      <c r="K5" s="25"/>
      <c r="L5" s="6" t="s">
        <v>17</v>
      </c>
      <c r="M5" s="6" t="s">
        <v>18</v>
      </c>
      <c r="N5" s="27"/>
      <c r="O5" s="7" t="s">
        <v>17</v>
      </c>
      <c r="P5" s="7" t="s">
        <v>18</v>
      </c>
      <c r="Q5" s="25"/>
      <c r="R5" s="6" t="s">
        <v>17</v>
      </c>
      <c r="S5" s="6" t="s">
        <v>18</v>
      </c>
      <c r="T5" s="25"/>
      <c r="U5" s="6" t="s">
        <v>17</v>
      </c>
      <c r="V5" s="6" t="s">
        <v>18</v>
      </c>
      <c r="W5" s="27"/>
      <c r="X5" s="7" t="s">
        <v>17</v>
      </c>
      <c r="Y5" s="7" t="s">
        <v>18</v>
      </c>
      <c r="Z5" s="25"/>
      <c r="AA5" s="6" t="s">
        <v>17</v>
      </c>
      <c r="AB5" s="6" t="s">
        <v>18</v>
      </c>
      <c r="AC5" s="27"/>
      <c r="AD5" s="27"/>
      <c r="AE5" s="27"/>
      <c r="AF5" s="25"/>
      <c r="AG5" s="8" t="s">
        <v>19</v>
      </c>
      <c r="AH5" s="8" t="s">
        <v>20</v>
      </c>
      <c r="AI5" s="34"/>
    </row>
    <row r="6" spans="1:35" ht="21" customHeight="1">
      <c r="A6" s="2">
        <v>7</v>
      </c>
      <c r="B6" s="3">
        <f t="shared" ref="B6:B16" si="0">C6+D6</f>
        <v>218</v>
      </c>
      <c r="C6" s="1">
        <v>109</v>
      </c>
      <c r="D6" s="1">
        <v>109</v>
      </c>
      <c r="E6" s="3">
        <f t="shared" ref="E6:E16" si="1">F6+G6</f>
        <v>217</v>
      </c>
      <c r="F6" s="3">
        <f t="shared" ref="F6:F16" si="2">C6-AG6-AI6</f>
        <v>108</v>
      </c>
      <c r="G6" s="3">
        <f t="shared" ref="G6:G16" si="3">D6-AH6</f>
        <v>109</v>
      </c>
      <c r="H6" s="3">
        <f t="shared" ref="H6:H16" si="4">I6+J6</f>
        <v>217</v>
      </c>
      <c r="I6" s="1">
        <v>108</v>
      </c>
      <c r="J6" s="1">
        <v>109</v>
      </c>
      <c r="K6" s="11">
        <f t="shared" ref="K6:K16" si="5">H6/E6</f>
        <v>1</v>
      </c>
      <c r="L6" s="11">
        <f t="shared" ref="L6:L16" si="6">I6/F6</f>
        <v>1</v>
      </c>
      <c r="M6" s="11">
        <f t="shared" ref="M6:M16" si="7">J6/G6</f>
        <v>1</v>
      </c>
      <c r="N6" s="3">
        <f t="shared" ref="N6:N16" si="8">O6+P6</f>
        <v>213</v>
      </c>
      <c r="O6" s="1">
        <v>108</v>
      </c>
      <c r="P6" s="1">
        <v>105</v>
      </c>
      <c r="Q6" s="11">
        <f t="shared" ref="Q6:Q16" si="9">N6/E6</f>
        <v>0.98156682027649766</v>
      </c>
      <c r="R6" s="11">
        <f t="shared" ref="R6:R16" si="10">O6/F6</f>
        <v>1</v>
      </c>
      <c r="S6" s="11">
        <f t="shared" ref="S6:S16" si="11">P6/G6</f>
        <v>0.96330275229357798</v>
      </c>
      <c r="T6" s="3">
        <f t="shared" ref="T6:T16" si="12">U6+V6</f>
        <v>13</v>
      </c>
      <c r="U6" s="1">
        <v>6</v>
      </c>
      <c r="V6" s="1">
        <v>7</v>
      </c>
      <c r="W6" s="3">
        <f t="shared" ref="W6:W16" si="13">X6+Y6</f>
        <v>215</v>
      </c>
      <c r="X6" s="1">
        <v>106</v>
      </c>
      <c r="Y6" s="1">
        <v>109</v>
      </c>
      <c r="Z6" s="11">
        <f t="shared" ref="Z6:Z16" si="14">W6/B6</f>
        <v>0.98623853211009171</v>
      </c>
      <c r="AA6" s="11">
        <f t="shared" ref="AA6:AA16" si="15">X6/C6</f>
        <v>0.97247706422018354</v>
      </c>
      <c r="AB6" s="11">
        <f t="shared" ref="AB6:AB16" si="16">Y6/D6</f>
        <v>1</v>
      </c>
      <c r="AC6" s="1">
        <v>30</v>
      </c>
      <c r="AD6" s="1">
        <v>30</v>
      </c>
      <c r="AE6" s="11">
        <f t="shared" ref="AE6:AE16" si="17">AD6/AC6</f>
        <v>1</v>
      </c>
      <c r="AF6" s="3">
        <f t="shared" ref="AF6:AF16" si="18">AG6+AH6</f>
        <v>1</v>
      </c>
      <c r="AG6" s="1">
        <v>1</v>
      </c>
      <c r="AH6" s="1">
        <v>0</v>
      </c>
      <c r="AI6" s="1">
        <v>0</v>
      </c>
    </row>
    <row r="7" spans="1:35" ht="21" customHeight="1">
      <c r="A7" s="2">
        <v>10</v>
      </c>
      <c r="B7" s="3">
        <f t="shared" si="0"/>
        <v>526</v>
      </c>
      <c r="C7" s="1">
        <v>214</v>
      </c>
      <c r="D7" s="1">
        <v>312</v>
      </c>
      <c r="E7" s="3">
        <f t="shared" si="1"/>
        <v>523</v>
      </c>
      <c r="F7" s="3">
        <f t="shared" si="2"/>
        <v>213</v>
      </c>
      <c r="G7" s="3">
        <f t="shared" si="3"/>
        <v>310</v>
      </c>
      <c r="H7" s="3">
        <f t="shared" si="4"/>
        <v>522</v>
      </c>
      <c r="I7" s="1">
        <v>213</v>
      </c>
      <c r="J7" s="1">
        <v>309</v>
      </c>
      <c r="K7" s="11">
        <f t="shared" si="5"/>
        <v>0.99808795411089868</v>
      </c>
      <c r="L7" s="11">
        <f t="shared" si="6"/>
        <v>1</v>
      </c>
      <c r="M7" s="11">
        <f t="shared" si="7"/>
        <v>0.99677419354838714</v>
      </c>
      <c r="N7" s="3">
        <f t="shared" si="8"/>
        <v>522</v>
      </c>
      <c r="O7" s="1">
        <v>213</v>
      </c>
      <c r="P7" s="1">
        <v>309</v>
      </c>
      <c r="Q7" s="11">
        <f t="shared" si="9"/>
        <v>0.99808795411089868</v>
      </c>
      <c r="R7" s="11">
        <f t="shared" si="10"/>
        <v>1</v>
      </c>
      <c r="S7" s="11">
        <f t="shared" si="11"/>
        <v>0.99677419354838714</v>
      </c>
      <c r="T7" s="3">
        <f t="shared" si="12"/>
        <v>9</v>
      </c>
      <c r="U7" s="1">
        <v>2</v>
      </c>
      <c r="V7" s="1">
        <v>7</v>
      </c>
      <c r="W7" s="3">
        <f t="shared" si="13"/>
        <v>522</v>
      </c>
      <c r="X7" s="1">
        <v>213</v>
      </c>
      <c r="Y7" s="1">
        <v>309</v>
      </c>
      <c r="Z7" s="11">
        <f t="shared" si="14"/>
        <v>0.99239543726235746</v>
      </c>
      <c r="AA7" s="11">
        <f t="shared" si="15"/>
        <v>0.99532710280373837</v>
      </c>
      <c r="AB7" s="11">
        <f t="shared" si="16"/>
        <v>0.99038461538461542</v>
      </c>
      <c r="AC7" s="1">
        <v>30</v>
      </c>
      <c r="AD7" s="1">
        <v>30</v>
      </c>
      <c r="AE7" s="11">
        <f t="shared" si="17"/>
        <v>1</v>
      </c>
      <c r="AF7" s="3">
        <f t="shared" si="18"/>
        <v>3</v>
      </c>
      <c r="AG7" s="1">
        <v>1</v>
      </c>
      <c r="AH7" s="1">
        <v>2</v>
      </c>
      <c r="AI7" s="1">
        <v>0</v>
      </c>
    </row>
    <row r="8" spans="1:35" ht="21" customHeight="1">
      <c r="A8" s="2">
        <v>12</v>
      </c>
      <c r="B8" s="3">
        <f t="shared" si="0"/>
        <v>909</v>
      </c>
      <c r="C8" s="1">
        <v>400</v>
      </c>
      <c r="D8" s="1">
        <v>509</v>
      </c>
      <c r="E8" s="3">
        <f t="shared" si="1"/>
        <v>909</v>
      </c>
      <c r="F8" s="3">
        <f t="shared" si="2"/>
        <v>400</v>
      </c>
      <c r="G8" s="3">
        <f t="shared" si="3"/>
        <v>509</v>
      </c>
      <c r="H8" s="3">
        <f t="shared" si="4"/>
        <v>905</v>
      </c>
      <c r="I8" s="1">
        <v>400</v>
      </c>
      <c r="J8" s="1">
        <v>505</v>
      </c>
      <c r="K8" s="11">
        <f t="shared" si="5"/>
        <v>0.99559955995599558</v>
      </c>
      <c r="L8" s="11">
        <f t="shared" si="6"/>
        <v>1</v>
      </c>
      <c r="M8" s="11">
        <f t="shared" si="7"/>
        <v>0.99214145383104124</v>
      </c>
      <c r="N8" s="3">
        <f t="shared" si="8"/>
        <v>836</v>
      </c>
      <c r="O8" s="1">
        <v>400</v>
      </c>
      <c r="P8" s="1">
        <v>436</v>
      </c>
      <c r="Q8" s="11">
        <f t="shared" si="9"/>
        <v>0.91969196919691965</v>
      </c>
      <c r="R8" s="11">
        <f t="shared" si="10"/>
        <v>1</v>
      </c>
      <c r="S8" s="11">
        <f t="shared" si="11"/>
        <v>0.85658153241650292</v>
      </c>
      <c r="T8" s="3">
        <f t="shared" si="12"/>
        <v>22</v>
      </c>
      <c r="U8" s="1">
        <v>7</v>
      </c>
      <c r="V8" s="1">
        <v>15</v>
      </c>
      <c r="W8" s="3">
        <f t="shared" si="13"/>
        <v>850</v>
      </c>
      <c r="X8" s="1">
        <v>355</v>
      </c>
      <c r="Y8" s="1">
        <v>495</v>
      </c>
      <c r="Z8" s="11">
        <f t="shared" si="14"/>
        <v>0.93509350935093505</v>
      </c>
      <c r="AA8" s="11">
        <f t="shared" si="15"/>
        <v>0.88749999999999996</v>
      </c>
      <c r="AB8" s="11">
        <f t="shared" si="16"/>
        <v>0.9724950884086444</v>
      </c>
      <c r="AC8" s="1">
        <v>90</v>
      </c>
      <c r="AD8" s="1">
        <v>90</v>
      </c>
      <c r="AE8" s="11">
        <f t="shared" si="17"/>
        <v>1</v>
      </c>
      <c r="AF8" s="3">
        <f t="shared" si="18"/>
        <v>0</v>
      </c>
      <c r="AG8" s="1">
        <v>0</v>
      </c>
      <c r="AH8" s="1">
        <v>0</v>
      </c>
      <c r="AI8" s="1">
        <v>0</v>
      </c>
    </row>
    <row r="9" spans="1:35" ht="21" customHeight="1">
      <c r="A9" s="2">
        <v>34</v>
      </c>
      <c r="B9" s="3">
        <f t="shared" si="0"/>
        <v>761</v>
      </c>
      <c r="C9" s="1">
        <v>356</v>
      </c>
      <c r="D9" s="1">
        <v>405</v>
      </c>
      <c r="E9" s="3">
        <f t="shared" si="1"/>
        <v>761</v>
      </c>
      <c r="F9" s="3">
        <f t="shared" si="2"/>
        <v>356</v>
      </c>
      <c r="G9" s="3">
        <f t="shared" si="3"/>
        <v>405</v>
      </c>
      <c r="H9" s="3">
        <f t="shared" si="4"/>
        <v>751</v>
      </c>
      <c r="I9" s="1">
        <v>356</v>
      </c>
      <c r="J9" s="1">
        <v>395</v>
      </c>
      <c r="K9" s="11">
        <f t="shared" si="5"/>
        <v>0.98685939553219448</v>
      </c>
      <c r="L9" s="11">
        <f t="shared" si="6"/>
        <v>1</v>
      </c>
      <c r="M9" s="11">
        <f t="shared" si="7"/>
        <v>0.97530864197530864</v>
      </c>
      <c r="N9" s="3">
        <f t="shared" si="8"/>
        <v>746</v>
      </c>
      <c r="O9" s="1">
        <v>356</v>
      </c>
      <c r="P9" s="1">
        <v>390</v>
      </c>
      <c r="Q9" s="11">
        <f t="shared" si="9"/>
        <v>0.98028909329829172</v>
      </c>
      <c r="R9" s="11">
        <f t="shared" si="10"/>
        <v>1</v>
      </c>
      <c r="S9" s="11">
        <f t="shared" si="11"/>
        <v>0.96296296296296291</v>
      </c>
      <c r="T9" s="3">
        <f t="shared" si="12"/>
        <v>12</v>
      </c>
      <c r="U9" s="1">
        <v>3</v>
      </c>
      <c r="V9" s="1">
        <v>9</v>
      </c>
      <c r="W9" s="3">
        <f t="shared" si="13"/>
        <v>707</v>
      </c>
      <c r="X9" s="1">
        <v>327</v>
      </c>
      <c r="Y9" s="1">
        <v>380</v>
      </c>
      <c r="Z9" s="11">
        <f t="shared" si="14"/>
        <v>0.92904073587385017</v>
      </c>
      <c r="AA9" s="11">
        <f t="shared" si="15"/>
        <v>0.9185393258426966</v>
      </c>
      <c r="AB9" s="11">
        <f t="shared" si="16"/>
        <v>0.93827160493827155</v>
      </c>
      <c r="AC9" s="1">
        <v>93</v>
      </c>
      <c r="AD9" s="1">
        <v>93</v>
      </c>
      <c r="AE9" s="11">
        <f t="shared" si="17"/>
        <v>1</v>
      </c>
      <c r="AF9" s="3">
        <f t="shared" si="18"/>
        <v>0</v>
      </c>
      <c r="AG9" s="1">
        <v>0</v>
      </c>
      <c r="AH9" s="1">
        <v>0</v>
      </c>
      <c r="AI9" s="1">
        <v>0</v>
      </c>
    </row>
    <row r="10" spans="1:35" ht="21" customHeight="1">
      <c r="A10" s="2">
        <v>35</v>
      </c>
      <c r="B10" s="3">
        <f t="shared" si="0"/>
        <v>665</v>
      </c>
      <c r="C10" s="1">
        <v>314</v>
      </c>
      <c r="D10" s="1">
        <v>351</v>
      </c>
      <c r="E10" s="3">
        <f t="shared" si="1"/>
        <v>662</v>
      </c>
      <c r="F10" s="3">
        <f t="shared" si="2"/>
        <v>313</v>
      </c>
      <c r="G10" s="3">
        <f t="shared" si="3"/>
        <v>349</v>
      </c>
      <c r="H10" s="3">
        <f t="shared" si="4"/>
        <v>645</v>
      </c>
      <c r="I10" s="1">
        <v>313</v>
      </c>
      <c r="J10" s="1">
        <v>332</v>
      </c>
      <c r="K10" s="11">
        <f t="shared" si="5"/>
        <v>0.97432024169184295</v>
      </c>
      <c r="L10" s="11">
        <f t="shared" si="6"/>
        <v>1</v>
      </c>
      <c r="M10" s="11">
        <f t="shared" si="7"/>
        <v>0.95128939828080228</v>
      </c>
      <c r="N10" s="3">
        <f t="shared" si="8"/>
        <v>636</v>
      </c>
      <c r="O10" s="1">
        <v>313</v>
      </c>
      <c r="P10" s="1">
        <v>323</v>
      </c>
      <c r="Q10" s="11">
        <f t="shared" si="9"/>
        <v>0.9607250755287009</v>
      </c>
      <c r="R10" s="11">
        <f t="shared" si="10"/>
        <v>1</v>
      </c>
      <c r="S10" s="11">
        <f t="shared" si="11"/>
        <v>0.92550143266475648</v>
      </c>
      <c r="T10" s="3">
        <f t="shared" si="12"/>
        <v>9</v>
      </c>
      <c r="U10" s="1">
        <v>2</v>
      </c>
      <c r="V10" s="1">
        <v>7</v>
      </c>
      <c r="W10" s="3">
        <f t="shared" si="13"/>
        <v>645</v>
      </c>
      <c r="X10" s="1">
        <v>303</v>
      </c>
      <c r="Y10" s="1">
        <v>342</v>
      </c>
      <c r="Z10" s="11">
        <f t="shared" si="14"/>
        <v>0.96992481203007519</v>
      </c>
      <c r="AA10" s="11">
        <f t="shared" si="15"/>
        <v>0.96496815286624205</v>
      </c>
      <c r="AB10" s="11">
        <f t="shared" si="16"/>
        <v>0.97435897435897434</v>
      </c>
      <c r="AC10" s="1">
        <v>60</v>
      </c>
      <c r="AD10" s="1">
        <v>60</v>
      </c>
      <c r="AE10" s="11">
        <f t="shared" si="17"/>
        <v>1</v>
      </c>
      <c r="AF10" s="3">
        <f t="shared" si="18"/>
        <v>3</v>
      </c>
      <c r="AG10" s="1">
        <v>1</v>
      </c>
      <c r="AH10" s="1">
        <v>2</v>
      </c>
      <c r="AI10" s="1">
        <v>0</v>
      </c>
    </row>
    <row r="11" spans="1:35" ht="21" customHeight="1">
      <c r="A11" s="2">
        <v>41</v>
      </c>
      <c r="B11" s="3">
        <f t="shared" si="0"/>
        <v>194</v>
      </c>
      <c r="C11" s="1">
        <v>86</v>
      </c>
      <c r="D11" s="1">
        <v>108</v>
      </c>
      <c r="E11" s="3">
        <f t="shared" si="1"/>
        <v>191</v>
      </c>
      <c r="F11" s="3">
        <f t="shared" si="2"/>
        <v>86</v>
      </c>
      <c r="G11" s="3">
        <f t="shared" si="3"/>
        <v>105</v>
      </c>
      <c r="H11" s="3">
        <f t="shared" si="4"/>
        <v>189</v>
      </c>
      <c r="I11" s="1">
        <v>86</v>
      </c>
      <c r="J11" s="1">
        <v>103</v>
      </c>
      <c r="K11" s="11">
        <f t="shared" si="5"/>
        <v>0.98952879581151831</v>
      </c>
      <c r="L11" s="11">
        <f t="shared" si="6"/>
        <v>1</v>
      </c>
      <c r="M11" s="11">
        <f t="shared" si="7"/>
        <v>0.98095238095238091</v>
      </c>
      <c r="N11" s="3">
        <f t="shared" si="8"/>
        <v>186</v>
      </c>
      <c r="O11" s="1">
        <v>85</v>
      </c>
      <c r="P11" s="1">
        <v>101</v>
      </c>
      <c r="Q11" s="11">
        <f t="shared" si="9"/>
        <v>0.97382198952879584</v>
      </c>
      <c r="R11" s="11">
        <f t="shared" si="10"/>
        <v>0.98837209302325579</v>
      </c>
      <c r="S11" s="11">
        <f t="shared" si="11"/>
        <v>0.96190476190476193</v>
      </c>
      <c r="T11" s="3">
        <f t="shared" si="12"/>
        <v>3</v>
      </c>
      <c r="U11" s="1">
        <v>1</v>
      </c>
      <c r="V11" s="1">
        <v>2</v>
      </c>
      <c r="W11" s="3">
        <f t="shared" si="13"/>
        <v>189</v>
      </c>
      <c r="X11" s="1">
        <v>86</v>
      </c>
      <c r="Y11" s="1">
        <v>103</v>
      </c>
      <c r="Z11" s="11">
        <f t="shared" si="14"/>
        <v>0.97422680412371132</v>
      </c>
      <c r="AA11" s="11">
        <f t="shared" si="15"/>
        <v>1</v>
      </c>
      <c r="AB11" s="11">
        <f t="shared" si="16"/>
        <v>0.95370370370370372</v>
      </c>
      <c r="AC11" s="1">
        <v>30</v>
      </c>
      <c r="AD11" s="1">
        <v>30</v>
      </c>
      <c r="AE11" s="11">
        <f t="shared" si="17"/>
        <v>1</v>
      </c>
      <c r="AF11" s="3">
        <f t="shared" si="18"/>
        <v>3</v>
      </c>
      <c r="AG11" s="1">
        <v>0</v>
      </c>
      <c r="AH11" s="1">
        <v>3</v>
      </c>
      <c r="AI11" s="1">
        <v>0</v>
      </c>
    </row>
    <row r="12" spans="1:35" ht="21" customHeight="1">
      <c r="A12" s="2">
        <v>48</v>
      </c>
      <c r="B12" s="3">
        <f t="shared" si="0"/>
        <v>506</v>
      </c>
      <c r="C12" s="1">
        <v>244</v>
      </c>
      <c r="D12" s="1">
        <v>262</v>
      </c>
      <c r="E12" s="3">
        <f t="shared" si="1"/>
        <v>503</v>
      </c>
      <c r="F12" s="3">
        <f t="shared" si="2"/>
        <v>242</v>
      </c>
      <c r="G12" s="3">
        <f t="shared" si="3"/>
        <v>261</v>
      </c>
      <c r="H12" s="3">
        <f t="shared" si="4"/>
        <v>504</v>
      </c>
      <c r="I12" s="1">
        <v>243</v>
      </c>
      <c r="J12" s="1">
        <v>261</v>
      </c>
      <c r="K12" s="11">
        <f t="shared" si="5"/>
        <v>1.0019880715705765</v>
      </c>
      <c r="L12" s="11">
        <f t="shared" si="6"/>
        <v>1.0041322314049588</v>
      </c>
      <c r="M12" s="11">
        <f t="shared" si="7"/>
        <v>1</v>
      </c>
      <c r="N12" s="3">
        <f t="shared" si="8"/>
        <v>485</v>
      </c>
      <c r="O12" s="1">
        <v>243</v>
      </c>
      <c r="P12" s="1">
        <v>242</v>
      </c>
      <c r="Q12" s="11">
        <f t="shared" si="9"/>
        <v>0.96421471172962225</v>
      </c>
      <c r="R12" s="11">
        <f t="shared" si="10"/>
        <v>1.0041322314049588</v>
      </c>
      <c r="S12" s="11">
        <f t="shared" si="11"/>
        <v>0.92720306513409967</v>
      </c>
      <c r="T12" s="3">
        <f t="shared" si="12"/>
        <v>10</v>
      </c>
      <c r="U12" s="1">
        <v>5</v>
      </c>
      <c r="V12" s="1">
        <v>5</v>
      </c>
      <c r="W12" s="3">
        <f t="shared" si="13"/>
        <v>492</v>
      </c>
      <c r="X12" s="1">
        <v>234</v>
      </c>
      <c r="Y12" s="1">
        <v>258</v>
      </c>
      <c r="Z12" s="11">
        <f t="shared" si="14"/>
        <v>0.97233201581027673</v>
      </c>
      <c r="AA12" s="11">
        <f t="shared" si="15"/>
        <v>0.95901639344262291</v>
      </c>
      <c r="AB12" s="11">
        <f t="shared" si="16"/>
        <v>0.98473282442748089</v>
      </c>
      <c r="AC12" s="1">
        <v>30</v>
      </c>
      <c r="AD12" s="1">
        <v>30</v>
      </c>
      <c r="AE12" s="11">
        <f t="shared" si="17"/>
        <v>1</v>
      </c>
      <c r="AF12" s="3">
        <f t="shared" si="18"/>
        <v>2</v>
      </c>
      <c r="AG12" s="1">
        <v>1</v>
      </c>
      <c r="AH12" s="1">
        <v>1</v>
      </c>
      <c r="AI12" s="1">
        <v>1</v>
      </c>
    </row>
    <row r="13" spans="1:35" ht="21" customHeight="1">
      <c r="A13" s="2">
        <v>53</v>
      </c>
      <c r="B13" s="3">
        <f t="shared" si="0"/>
        <v>1378</v>
      </c>
      <c r="C13" s="1">
        <v>643</v>
      </c>
      <c r="D13" s="1">
        <v>735</v>
      </c>
      <c r="E13" s="3">
        <f t="shared" si="1"/>
        <v>1370</v>
      </c>
      <c r="F13" s="3">
        <f t="shared" si="2"/>
        <v>640</v>
      </c>
      <c r="G13" s="3">
        <f t="shared" si="3"/>
        <v>730</v>
      </c>
      <c r="H13" s="3">
        <f t="shared" si="4"/>
        <v>1349</v>
      </c>
      <c r="I13" s="1">
        <v>640</v>
      </c>
      <c r="J13" s="1">
        <v>709</v>
      </c>
      <c r="K13" s="11">
        <f t="shared" si="5"/>
        <v>0.98467153284671538</v>
      </c>
      <c r="L13" s="11">
        <f t="shared" si="6"/>
        <v>1</v>
      </c>
      <c r="M13" s="11">
        <f t="shared" si="7"/>
        <v>0.97123287671232872</v>
      </c>
      <c r="N13" s="3">
        <f t="shared" si="8"/>
        <v>1332</v>
      </c>
      <c r="O13" s="1">
        <v>640</v>
      </c>
      <c r="P13" s="1">
        <v>692</v>
      </c>
      <c r="Q13" s="11">
        <f t="shared" si="9"/>
        <v>0.9722627737226277</v>
      </c>
      <c r="R13" s="11">
        <f t="shared" si="10"/>
        <v>1</v>
      </c>
      <c r="S13" s="11">
        <f t="shared" si="11"/>
        <v>0.94794520547945205</v>
      </c>
      <c r="T13" s="3">
        <f t="shared" si="12"/>
        <v>7</v>
      </c>
      <c r="U13" s="1">
        <v>2</v>
      </c>
      <c r="V13" s="1">
        <v>5</v>
      </c>
      <c r="W13" s="3">
        <f t="shared" si="13"/>
        <v>1339</v>
      </c>
      <c r="X13" s="1">
        <v>628</v>
      </c>
      <c r="Y13" s="1">
        <v>711</v>
      </c>
      <c r="Z13" s="11">
        <f t="shared" si="14"/>
        <v>0.97169811320754718</v>
      </c>
      <c r="AA13" s="11">
        <f t="shared" si="15"/>
        <v>0.97667185069984452</v>
      </c>
      <c r="AB13" s="11">
        <f t="shared" si="16"/>
        <v>0.96734693877551026</v>
      </c>
      <c r="AC13" s="1">
        <v>120</v>
      </c>
      <c r="AD13" s="1">
        <v>120</v>
      </c>
      <c r="AE13" s="11">
        <f t="shared" si="17"/>
        <v>1</v>
      </c>
      <c r="AF13" s="3">
        <f t="shared" si="18"/>
        <v>8</v>
      </c>
      <c r="AG13" s="1">
        <v>3</v>
      </c>
      <c r="AH13" s="1">
        <v>5</v>
      </c>
      <c r="AI13" s="1">
        <v>0</v>
      </c>
    </row>
    <row r="14" spans="1:35" ht="21" customHeight="1">
      <c r="A14" s="2">
        <v>66</v>
      </c>
      <c r="B14" s="3">
        <f t="shared" si="0"/>
        <v>501</v>
      </c>
      <c r="C14" s="1">
        <v>251</v>
      </c>
      <c r="D14" s="1">
        <v>250</v>
      </c>
      <c r="E14" s="3">
        <f t="shared" si="1"/>
        <v>501</v>
      </c>
      <c r="F14" s="3">
        <f t="shared" si="2"/>
        <v>251</v>
      </c>
      <c r="G14" s="3">
        <f t="shared" si="3"/>
        <v>250</v>
      </c>
      <c r="H14" s="3">
        <f t="shared" si="4"/>
        <v>494</v>
      </c>
      <c r="I14" s="1">
        <v>251</v>
      </c>
      <c r="J14" s="1">
        <v>243</v>
      </c>
      <c r="K14" s="11">
        <f t="shared" si="5"/>
        <v>0.98602794411177641</v>
      </c>
      <c r="L14" s="11">
        <f t="shared" si="6"/>
        <v>1</v>
      </c>
      <c r="M14" s="11">
        <f t="shared" si="7"/>
        <v>0.97199999999999998</v>
      </c>
      <c r="N14" s="3">
        <f t="shared" si="8"/>
        <v>491</v>
      </c>
      <c r="O14" s="1">
        <v>251</v>
      </c>
      <c r="P14" s="1">
        <v>240</v>
      </c>
      <c r="Q14" s="11">
        <f t="shared" si="9"/>
        <v>0.98003992015968067</v>
      </c>
      <c r="R14" s="11">
        <f t="shared" si="10"/>
        <v>1</v>
      </c>
      <c r="S14" s="11">
        <f t="shared" si="11"/>
        <v>0.96</v>
      </c>
      <c r="T14" s="3">
        <f t="shared" si="12"/>
        <v>7</v>
      </c>
      <c r="U14" s="1">
        <v>2</v>
      </c>
      <c r="V14" s="1">
        <v>5</v>
      </c>
      <c r="W14" s="3">
        <f t="shared" si="13"/>
        <v>494</v>
      </c>
      <c r="X14" s="1">
        <v>251</v>
      </c>
      <c r="Y14" s="1">
        <v>243</v>
      </c>
      <c r="Z14" s="11">
        <f t="shared" si="14"/>
        <v>0.98602794411177641</v>
      </c>
      <c r="AA14" s="11">
        <f t="shared" si="15"/>
        <v>1</v>
      </c>
      <c r="AB14" s="11">
        <f t="shared" si="16"/>
        <v>0.97199999999999998</v>
      </c>
      <c r="AC14" s="1">
        <v>60</v>
      </c>
      <c r="AD14" s="1">
        <v>60</v>
      </c>
      <c r="AE14" s="11">
        <f t="shared" si="17"/>
        <v>1</v>
      </c>
      <c r="AF14" s="3">
        <f t="shared" si="18"/>
        <v>0</v>
      </c>
      <c r="AG14" s="1">
        <v>0</v>
      </c>
      <c r="AH14" s="1">
        <v>0</v>
      </c>
      <c r="AI14" s="1">
        <v>0</v>
      </c>
    </row>
    <row r="15" spans="1:35" ht="21" customHeight="1">
      <c r="A15" s="2">
        <v>120</v>
      </c>
      <c r="B15" s="3">
        <f t="shared" si="0"/>
        <v>299</v>
      </c>
      <c r="C15" s="1">
        <v>164</v>
      </c>
      <c r="D15" s="1">
        <v>135</v>
      </c>
      <c r="E15" s="3">
        <f t="shared" si="1"/>
        <v>299</v>
      </c>
      <c r="F15" s="3">
        <f t="shared" si="2"/>
        <v>164</v>
      </c>
      <c r="G15" s="3">
        <f t="shared" si="3"/>
        <v>135</v>
      </c>
      <c r="H15" s="3">
        <f t="shared" si="4"/>
        <v>299</v>
      </c>
      <c r="I15" s="1">
        <v>164</v>
      </c>
      <c r="J15" s="1">
        <v>135</v>
      </c>
      <c r="K15" s="11">
        <f t="shared" si="5"/>
        <v>1</v>
      </c>
      <c r="L15" s="11">
        <f t="shared" si="6"/>
        <v>1</v>
      </c>
      <c r="M15" s="11">
        <f t="shared" si="7"/>
        <v>1</v>
      </c>
      <c r="N15" s="3">
        <f t="shared" si="8"/>
        <v>295</v>
      </c>
      <c r="O15" s="1">
        <v>164</v>
      </c>
      <c r="P15" s="1">
        <v>131</v>
      </c>
      <c r="Q15" s="11">
        <f t="shared" si="9"/>
        <v>0.98662207357859533</v>
      </c>
      <c r="R15" s="11">
        <f t="shared" si="10"/>
        <v>1</v>
      </c>
      <c r="S15" s="11">
        <f t="shared" si="11"/>
        <v>0.97037037037037033</v>
      </c>
      <c r="T15" s="3">
        <f t="shared" si="12"/>
        <v>10</v>
      </c>
      <c r="U15" s="1">
        <v>2</v>
      </c>
      <c r="V15" s="1">
        <v>8</v>
      </c>
      <c r="W15" s="3">
        <f t="shared" si="13"/>
        <v>283</v>
      </c>
      <c r="X15" s="1">
        <v>154</v>
      </c>
      <c r="Y15" s="1">
        <v>129</v>
      </c>
      <c r="Z15" s="11">
        <f t="shared" si="14"/>
        <v>0.94648829431438131</v>
      </c>
      <c r="AA15" s="11">
        <f t="shared" si="15"/>
        <v>0.93902439024390238</v>
      </c>
      <c r="AB15" s="11">
        <f t="shared" si="16"/>
        <v>0.9555555555555556</v>
      </c>
      <c r="AC15" s="1">
        <v>60</v>
      </c>
      <c r="AD15" s="1">
        <v>60</v>
      </c>
      <c r="AE15" s="11">
        <f t="shared" si="17"/>
        <v>1</v>
      </c>
      <c r="AF15" s="3">
        <f t="shared" si="18"/>
        <v>0</v>
      </c>
      <c r="AG15" s="1">
        <v>0</v>
      </c>
      <c r="AH15" s="1">
        <v>0</v>
      </c>
      <c r="AI15" s="1">
        <v>0</v>
      </c>
    </row>
    <row r="16" spans="1:35" ht="21" customHeight="1">
      <c r="A16" s="2" t="s">
        <v>24</v>
      </c>
      <c r="B16" s="3">
        <f t="shared" si="0"/>
        <v>5957</v>
      </c>
      <c r="C16" s="3">
        <f>SUM(C6:C15)</f>
        <v>2781</v>
      </c>
      <c r="D16" s="3">
        <f>SUM(D6:D15)</f>
        <v>3176</v>
      </c>
      <c r="E16" s="3">
        <f t="shared" si="1"/>
        <v>5936</v>
      </c>
      <c r="F16" s="3">
        <f t="shared" si="2"/>
        <v>2773</v>
      </c>
      <c r="G16" s="3">
        <f t="shared" si="3"/>
        <v>3163</v>
      </c>
      <c r="H16" s="3">
        <f t="shared" si="4"/>
        <v>5875</v>
      </c>
      <c r="I16" s="3">
        <f>SUM(I6:I15)</f>
        <v>2774</v>
      </c>
      <c r="J16" s="3">
        <f>SUM(J6:J15)</f>
        <v>3101</v>
      </c>
      <c r="K16" s="11">
        <f t="shared" si="5"/>
        <v>0.98972371967654982</v>
      </c>
      <c r="L16" s="11">
        <f t="shared" si="6"/>
        <v>1.0003606202668589</v>
      </c>
      <c r="M16" s="11">
        <f t="shared" si="7"/>
        <v>0.98039835599114766</v>
      </c>
      <c r="N16" s="3">
        <f t="shared" si="8"/>
        <v>5742</v>
      </c>
      <c r="O16" s="3">
        <f>SUM(O6:O15)</f>
        <v>2773</v>
      </c>
      <c r="P16" s="3">
        <f>SUM(P6:P15)</f>
        <v>2969</v>
      </c>
      <c r="Q16" s="11">
        <f t="shared" si="9"/>
        <v>0.96731805929919135</v>
      </c>
      <c r="R16" s="11">
        <f t="shared" si="10"/>
        <v>1</v>
      </c>
      <c r="S16" s="11">
        <f t="shared" si="11"/>
        <v>0.9386658235852039</v>
      </c>
      <c r="T16" s="3">
        <f t="shared" si="12"/>
        <v>102</v>
      </c>
      <c r="U16" s="3">
        <f>SUM(U6:U15)</f>
        <v>32</v>
      </c>
      <c r="V16" s="3">
        <f>SUM(V6:V15)</f>
        <v>70</v>
      </c>
      <c r="W16" s="3">
        <f t="shared" si="13"/>
        <v>5736</v>
      </c>
      <c r="X16" s="3">
        <f>SUM(X6:X15)</f>
        <v>2657</v>
      </c>
      <c r="Y16" s="3">
        <f>SUM(Y6:Y15)</f>
        <v>3079</v>
      </c>
      <c r="Z16" s="11">
        <f t="shared" si="14"/>
        <v>0.96290078898774556</v>
      </c>
      <c r="AA16" s="11">
        <f t="shared" si="15"/>
        <v>0.95541172240201366</v>
      </c>
      <c r="AB16" s="11">
        <f t="shared" si="16"/>
        <v>0.96945843828715361</v>
      </c>
      <c r="AC16" s="3">
        <f>SUM(AC6:AC15)</f>
        <v>603</v>
      </c>
      <c r="AD16" s="3">
        <f>SUM(AD6:AD15)</f>
        <v>603</v>
      </c>
      <c r="AE16" s="11">
        <f t="shared" si="17"/>
        <v>1</v>
      </c>
      <c r="AF16" s="3">
        <f t="shared" si="18"/>
        <v>20</v>
      </c>
      <c r="AG16" s="3">
        <f>SUM(AG6:AG15)</f>
        <v>7</v>
      </c>
      <c r="AH16" s="3">
        <f>SUM(AH6:AH15)</f>
        <v>13</v>
      </c>
      <c r="AI16" s="3">
        <f>SUM(AI6:AI15)</f>
        <v>1</v>
      </c>
    </row>
    <row r="18" spans="2:10">
      <c r="B18" t="s">
        <v>21</v>
      </c>
      <c r="J18" t="s">
        <v>22</v>
      </c>
    </row>
    <row r="21" spans="2:10">
      <c r="B21" t="s">
        <v>38</v>
      </c>
    </row>
    <row r="53" spans="1:9">
      <c r="A53" s="38" t="s">
        <v>0</v>
      </c>
      <c r="B53" s="1" t="s">
        <v>27</v>
      </c>
      <c r="C53" s="1"/>
      <c r="D53" s="1"/>
      <c r="E53" s="1"/>
      <c r="F53" s="1"/>
      <c r="G53" s="1"/>
      <c r="H53" s="1"/>
      <c r="I53" s="1"/>
    </row>
    <row r="54" spans="1:9">
      <c r="A54" s="39"/>
      <c r="B54" s="45" t="s">
        <v>25</v>
      </c>
      <c r="C54" s="45" t="s">
        <v>26</v>
      </c>
      <c r="D54" s="45" t="s">
        <v>28</v>
      </c>
      <c r="E54" s="46" t="s">
        <v>30</v>
      </c>
      <c r="F54" s="46" t="s">
        <v>31</v>
      </c>
      <c r="G54" s="46" t="s">
        <v>32</v>
      </c>
      <c r="H54" s="46" t="s">
        <v>33</v>
      </c>
      <c r="I54" s="46" t="s">
        <v>37</v>
      </c>
    </row>
    <row r="55" spans="1:9">
      <c r="A55" s="40"/>
      <c r="B55" s="45"/>
      <c r="C55" s="45"/>
      <c r="D55" s="45"/>
      <c r="E55" s="47"/>
      <c r="F55" s="47"/>
      <c r="G55" s="47"/>
      <c r="H55" s="47"/>
      <c r="I55" s="47"/>
    </row>
    <row r="56" spans="1:9" ht="15.75">
      <c r="A56" s="2">
        <v>7</v>
      </c>
      <c r="B56" s="16">
        <f>Січень!S6</f>
        <v>0.97478991596638653</v>
      </c>
      <c r="C56" s="16">
        <f>Лютий!S6</f>
        <v>0.96666666666666667</v>
      </c>
      <c r="D56" s="16">
        <f>Березень!S6</f>
        <v>0.97435897435897434</v>
      </c>
      <c r="E56" s="16">
        <f>Квітень!S6</f>
        <v>0.97391304347826091</v>
      </c>
      <c r="F56" s="16">
        <f>Травень!S6</f>
        <v>0.97368421052631582</v>
      </c>
      <c r="G56" s="16">
        <f>вересень!S6</f>
        <v>0.9732142857142857</v>
      </c>
      <c r="H56" s="16">
        <f>жовтень!S6</f>
        <v>0.96330275229357798</v>
      </c>
      <c r="I56" s="16">
        <f>S6</f>
        <v>0.96330275229357798</v>
      </c>
    </row>
    <row r="57" spans="1:9" ht="15.75">
      <c r="A57" s="2">
        <v>10</v>
      </c>
      <c r="B57" s="16">
        <f>Січень!S7</f>
        <v>0.98713826366559487</v>
      </c>
      <c r="C57" s="16">
        <f>Лютий!S7</f>
        <v>0.96261682242990654</v>
      </c>
      <c r="D57" s="16">
        <f>Березень!S7</f>
        <v>0.98734177215189878</v>
      </c>
      <c r="E57" s="16">
        <f>Квітень!S7</f>
        <v>0.98083067092651754</v>
      </c>
      <c r="F57" s="16">
        <f>Травень!S7</f>
        <v>0.98083067092651754</v>
      </c>
      <c r="G57" s="16">
        <f>вересень!S7</f>
        <v>0.98734177215189878</v>
      </c>
      <c r="H57" s="16">
        <f>жовтень!S7</f>
        <v>0.98734177215189878</v>
      </c>
      <c r="I57" s="16">
        <f t="shared" ref="I57:I66" si="19">S7</f>
        <v>0.99677419354838714</v>
      </c>
    </row>
    <row r="58" spans="1:9" ht="15.75">
      <c r="A58" s="2">
        <v>12</v>
      </c>
      <c r="B58" s="16">
        <f>Січень!S8</f>
        <v>0.93436293436293438</v>
      </c>
      <c r="C58" s="16">
        <f>Лютий!S8</f>
        <v>0.94423076923076921</v>
      </c>
      <c r="D58" s="16">
        <f>Березень!S8</f>
        <v>0.94787644787644787</v>
      </c>
      <c r="E58" s="16">
        <f>Квітень!S8</f>
        <v>0.94787644787644787</v>
      </c>
      <c r="F58" s="16">
        <f>Травень!S8</f>
        <v>0.94970986460348161</v>
      </c>
      <c r="G58" s="16">
        <f>вересень!S8</f>
        <v>0.83921568627450982</v>
      </c>
      <c r="H58" s="16">
        <f>жовтень!S8</f>
        <v>0.85039370078740162</v>
      </c>
      <c r="I58" s="16">
        <f t="shared" si="19"/>
        <v>0.85658153241650292</v>
      </c>
    </row>
    <row r="59" spans="1:9" ht="15.75">
      <c r="A59" s="2">
        <v>34</v>
      </c>
      <c r="B59" s="16">
        <f>Січень!S9</f>
        <v>0.97435897435897434</v>
      </c>
      <c r="C59" s="16">
        <f>Лютий!S9</f>
        <v>0.97964376590330793</v>
      </c>
      <c r="D59" s="16">
        <f>Березень!S9</f>
        <v>0.97201017811704837</v>
      </c>
      <c r="E59" s="16">
        <f>Квітень!S9</f>
        <v>0.97201017811704837</v>
      </c>
      <c r="F59" s="16">
        <f>Травень!S9</f>
        <v>0.97201017811704837</v>
      </c>
      <c r="G59" s="16">
        <f>вересень!S9</f>
        <v>0.96059113300492616</v>
      </c>
      <c r="H59" s="16">
        <f>жовтень!S9</f>
        <v>0.96296296296296291</v>
      </c>
      <c r="I59" s="16">
        <f t="shared" si="19"/>
        <v>0.96296296296296291</v>
      </c>
    </row>
    <row r="60" spans="1:9" ht="15.75">
      <c r="A60" s="2">
        <v>35</v>
      </c>
      <c r="B60" s="16">
        <f>Січень!S10</f>
        <v>0.94301994301994307</v>
      </c>
      <c r="C60" s="16">
        <f>Лютий!S10</f>
        <v>0.92757660167130918</v>
      </c>
      <c r="D60" s="16">
        <f>Березень!S10</f>
        <v>0.94350282485875703</v>
      </c>
      <c r="E60" s="16">
        <f>Квітень!S10</f>
        <v>0.94915254237288138</v>
      </c>
      <c r="F60" s="16">
        <f>Травень!S10</f>
        <v>0.95184135977337114</v>
      </c>
      <c r="G60" s="16">
        <f>вересень!S10</f>
        <v>0.90489913544668588</v>
      </c>
      <c r="H60" s="16">
        <f>жовтень!S10</f>
        <v>0.91117478510028649</v>
      </c>
      <c r="I60" s="16">
        <f t="shared" si="19"/>
        <v>0.92550143266475648</v>
      </c>
    </row>
    <row r="61" spans="1:9" ht="15.75">
      <c r="A61" s="2">
        <v>41</v>
      </c>
      <c r="B61" s="16">
        <f>Січень!S11</f>
        <v>0.93457943925233644</v>
      </c>
      <c r="C61" s="16">
        <f>Лютий!S11</f>
        <v>0.92727272727272725</v>
      </c>
      <c r="D61" s="16">
        <f>Березень!S11</f>
        <v>0.96226415094339623</v>
      </c>
      <c r="E61" s="16">
        <f>Квітень!S11</f>
        <v>0.96261682242990654</v>
      </c>
      <c r="F61" s="16">
        <f>Травень!S11</f>
        <v>0.96261682242990654</v>
      </c>
      <c r="G61" s="16">
        <f>вересень!S11</f>
        <v>0.96116504854368934</v>
      </c>
      <c r="H61" s="16">
        <f>жовтень!S11</f>
        <v>0.97115384615384615</v>
      </c>
      <c r="I61" s="16">
        <f t="shared" si="19"/>
        <v>0.96190476190476193</v>
      </c>
    </row>
    <row r="62" spans="1:9" ht="15.75">
      <c r="A62" s="2">
        <v>48</v>
      </c>
      <c r="B62" s="16">
        <f>Січень!S12</f>
        <v>0.92244897959183669</v>
      </c>
      <c r="C62" s="16">
        <f>Лютий!S12</f>
        <v>0.91235059760956172</v>
      </c>
      <c r="D62" s="16">
        <f>Березень!S12</f>
        <v>0.91967871485943775</v>
      </c>
      <c r="E62" s="16">
        <f>Квітень!S12</f>
        <v>0.91967871485943775</v>
      </c>
      <c r="F62" s="16">
        <f>Травень!S12</f>
        <v>0.92712550607287447</v>
      </c>
      <c r="G62" s="16">
        <f>вересень!S12</f>
        <v>0.92720306513409967</v>
      </c>
      <c r="H62" s="16">
        <f>жовтень!S12</f>
        <v>0.92720306513409967</v>
      </c>
      <c r="I62" s="16">
        <f t="shared" si="19"/>
        <v>0.92720306513409967</v>
      </c>
    </row>
    <row r="63" spans="1:9" ht="15.75">
      <c r="A63" s="2">
        <v>53</v>
      </c>
      <c r="B63" s="16">
        <f>Січень!S13</f>
        <v>0.93409742120343842</v>
      </c>
      <c r="C63" s="16">
        <f>Лютий!S13</f>
        <v>0.92765957446808511</v>
      </c>
      <c r="D63" s="16">
        <f>Березень!S13</f>
        <v>0.93266475644699143</v>
      </c>
      <c r="E63" s="16">
        <f>Квітень!S13</f>
        <v>0.9368723098995696</v>
      </c>
      <c r="F63" s="16">
        <f>Травень!S13</f>
        <v>0.93821839080459768</v>
      </c>
      <c r="G63" s="16">
        <f>вересень!S13</f>
        <v>0.94794520547945205</v>
      </c>
      <c r="H63" s="16">
        <f>жовтень!S13</f>
        <v>0.94801641586867302</v>
      </c>
      <c r="I63" s="16">
        <f t="shared" si="19"/>
        <v>0.94794520547945205</v>
      </c>
    </row>
    <row r="64" spans="1:9" ht="15.75">
      <c r="A64" s="2">
        <v>66</v>
      </c>
      <c r="B64" s="16">
        <f>Січень!S14</f>
        <v>0.93360995850622408</v>
      </c>
      <c r="C64" s="16">
        <f>Лютий!S14</f>
        <v>0.93305439330543938</v>
      </c>
      <c r="D64" s="16">
        <f>Березень!S14</f>
        <v>0.93305439330543938</v>
      </c>
      <c r="E64" s="16">
        <f>Квітень!S14</f>
        <v>0.95798319327731096</v>
      </c>
      <c r="F64" s="16">
        <f>Травень!S14</f>
        <v>0.95798319327731096</v>
      </c>
      <c r="G64" s="16">
        <f>вересень!S14</f>
        <v>0.94422310756972117</v>
      </c>
      <c r="H64" s="16">
        <f>жовтень!S14</f>
        <v>0.96</v>
      </c>
      <c r="I64" s="16">
        <f t="shared" si="19"/>
        <v>0.96</v>
      </c>
    </row>
    <row r="65" spans="1:9" ht="15.75">
      <c r="A65" s="2">
        <v>120</v>
      </c>
      <c r="B65" s="16">
        <f>Січень!S15</f>
        <v>0.9850746268656716</v>
      </c>
      <c r="C65" s="16">
        <f>Лютий!S15</f>
        <v>0.9779411764705882</v>
      </c>
      <c r="D65" s="16">
        <f>Березень!S15</f>
        <v>0.97058823529411764</v>
      </c>
      <c r="E65" s="16">
        <f>Квітень!S15</f>
        <v>0.97080291970802923</v>
      </c>
      <c r="F65" s="16">
        <f>Травень!S15</f>
        <v>0.94927536231884058</v>
      </c>
      <c r="G65" s="16">
        <f>вересень!S15</f>
        <v>0.9779411764705882</v>
      </c>
      <c r="H65" s="16">
        <f>жовтень!S15</f>
        <v>0.96296296296296291</v>
      </c>
      <c r="I65" s="16">
        <f t="shared" si="19"/>
        <v>0.97037037037037033</v>
      </c>
    </row>
    <row r="66" spans="1:9" ht="15.75">
      <c r="A66" s="2" t="s">
        <v>24</v>
      </c>
      <c r="B66" s="16">
        <f>Січень!S16</f>
        <v>0.94829800899165062</v>
      </c>
      <c r="C66" s="16">
        <f>Лютий!S16</f>
        <v>0.94324667089410275</v>
      </c>
      <c r="D66" s="16">
        <f>Березень!S16</f>
        <v>0.9500959692898272</v>
      </c>
      <c r="E66" s="16">
        <f>Квітень!S16</f>
        <v>0.95289971163088749</v>
      </c>
      <c r="F66" s="16">
        <f>Травень!S16</f>
        <v>0.95346598202824129</v>
      </c>
      <c r="G66" s="16">
        <f>вересень!S16</f>
        <v>0.9319041614123581</v>
      </c>
      <c r="H66" s="16">
        <f>жовтень!S16</f>
        <v>0.93529040404040409</v>
      </c>
      <c r="I66" s="16">
        <f t="shared" si="19"/>
        <v>0.9386658235852039</v>
      </c>
    </row>
  </sheetData>
  <mergeCells count="46">
    <mergeCell ref="D2:P2"/>
    <mergeCell ref="A3:A5"/>
    <mergeCell ref="B3:D3"/>
    <mergeCell ref="E3:G3"/>
    <mergeCell ref="H3:J3"/>
    <mergeCell ref="K3:M3"/>
    <mergeCell ref="N3:P3"/>
    <mergeCell ref="L4:M4"/>
    <mergeCell ref="N4:N5"/>
    <mergeCell ref="O4:P4"/>
    <mergeCell ref="Q3:S3"/>
    <mergeCell ref="T3:V3"/>
    <mergeCell ref="W3:Y3"/>
    <mergeCell ref="Z3:AB3"/>
    <mergeCell ref="AC3:AE3"/>
    <mergeCell ref="AF3:AH3"/>
    <mergeCell ref="AI3:AI5"/>
    <mergeCell ref="B4:B5"/>
    <mergeCell ref="C4:D4"/>
    <mergeCell ref="E4:E5"/>
    <mergeCell ref="F4:G4"/>
    <mergeCell ref="H4:H5"/>
    <mergeCell ref="I4:J4"/>
    <mergeCell ref="K4:K5"/>
    <mergeCell ref="X4:Y4"/>
    <mergeCell ref="Z4:Z5"/>
    <mergeCell ref="AA4:AB4"/>
    <mergeCell ref="Q4:Q5"/>
    <mergeCell ref="R4:S4"/>
    <mergeCell ref="T4:T5"/>
    <mergeCell ref="U4:V4"/>
    <mergeCell ref="D54:D55"/>
    <mergeCell ref="E54:E55"/>
    <mergeCell ref="F54:F55"/>
    <mergeCell ref="G54:G55"/>
    <mergeCell ref="H54:H55"/>
    <mergeCell ref="AG4:AH4"/>
    <mergeCell ref="A53:A55"/>
    <mergeCell ref="B54:B55"/>
    <mergeCell ref="C54:C55"/>
    <mergeCell ref="AC4:AC5"/>
    <mergeCell ref="AD4:AD5"/>
    <mergeCell ref="AE4:AE5"/>
    <mergeCell ref="AF4:AF5"/>
    <mergeCell ref="W4:W5"/>
    <mergeCell ref="I54:I55"/>
  </mergeCells>
  <phoneticPr fontId="0" type="noConversion"/>
  <pageMargins left="0.75" right="0.75" top="1" bottom="1" header="0.5" footer="0.5"/>
  <pageSetup paperSize="9" scale="58" orientation="landscape" verticalDpi="0" r:id="rId1"/>
  <headerFooter alignWithMargins="0"/>
  <rowBreaks count="1" manualBreakCount="1">
    <brk id="2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AI66"/>
  <sheetViews>
    <sheetView topLeftCell="A19" zoomScale="80" zoomScaleNormal="80" workbookViewId="0">
      <selection activeCell="V28" sqref="V28"/>
    </sheetView>
  </sheetViews>
  <sheetFormatPr defaultRowHeight="12.75"/>
  <cols>
    <col min="2" max="2" width="7.28515625" customWidth="1"/>
    <col min="3" max="3" width="6.140625" customWidth="1"/>
    <col min="4" max="4" width="7.42578125" customWidth="1"/>
    <col min="5" max="5" width="7.85546875" customWidth="1"/>
    <col min="6" max="6" width="7.28515625" customWidth="1"/>
    <col min="7" max="7" width="7" customWidth="1"/>
    <col min="8" max="8" width="6" customWidth="1"/>
    <col min="9" max="9" width="5.5703125" customWidth="1"/>
    <col min="10" max="11" width="6" customWidth="1"/>
    <col min="12" max="12" width="6.42578125" customWidth="1"/>
    <col min="13" max="13" width="5.85546875" customWidth="1"/>
    <col min="14" max="14" width="5.5703125" customWidth="1"/>
    <col min="15" max="15" width="6.140625" customWidth="1"/>
    <col min="16" max="16" width="7.85546875" customWidth="1"/>
    <col min="17" max="17" width="7.140625" customWidth="1"/>
    <col min="18" max="19" width="6.42578125" customWidth="1"/>
    <col min="20" max="20" width="5.85546875" customWidth="1"/>
    <col min="21" max="21" width="5.140625" customWidth="1"/>
    <col min="22" max="22" width="5.7109375" customWidth="1"/>
    <col min="23" max="23" width="5.140625" customWidth="1"/>
    <col min="24" max="24" width="5.7109375" customWidth="1"/>
    <col min="25" max="25" width="5.42578125" customWidth="1"/>
    <col min="26" max="26" width="6.28515625" customWidth="1"/>
    <col min="27" max="27" width="6" customWidth="1"/>
    <col min="28" max="28" width="7.140625" customWidth="1"/>
    <col min="29" max="29" width="6.28515625" customWidth="1"/>
    <col min="30" max="32" width="6.5703125" customWidth="1"/>
    <col min="33" max="33" width="5.28515625" customWidth="1"/>
    <col min="34" max="34" width="5.7109375" customWidth="1"/>
    <col min="35" max="35" width="7.7109375" customWidth="1"/>
  </cols>
  <sheetData>
    <row r="2" spans="1:35" ht="33.75" customHeight="1">
      <c r="A2" s="9"/>
      <c r="B2" s="9"/>
      <c r="C2" s="9"/>
      <c r="D2" s="37" t="s">
        <v>54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63" customHeight="1">
      <c r="A3" s="53" t="s">
        <v>0</v>
      </c>
      <c r="B3" s="44" t="s">
        <v>55</v>
      </c>
      <c r="C3" s="49"/>
      <c r="D3" s="50"/>
      <c r="E3" s="48" t="s">
        <v>1</v>
      </c>
      <c r="F3" s="49"/>
      <c r="G3" s="50"/>
      <c r="H3" s="48" t="s">
        <v>2</v>
      </c>
      <c r="I3" s="49"/>
      <c r="J3" s="50"/>
      <c r="K3" s="48" t="s">
        <v>3</v>
      </c>
      <c r="L3" s="49"/>
      <c r="M3" s="50"/>
      <c r="N3" s="56" t="s">
        <v>4</v>
      </c>
      <c r="O3" s="60"/>
      <c r="P3" s="57"/>
      <c r="Q3" s="48" t="s">
        <v>5</v>
      </c>
      <c r="R3" s="49"/>
      <c r="S3" s="50"/>
      <c r="T3" s="48" t="s">
        <v>6</v>
      </c>
      <c r="U3" s="49"/>
      <c r="V3" s="50"/>
      <c r="W3" s="56" t="s">
        <v>7</v>
      </c>
      <c r="X3" s="60"/>
      <c r="Y3" s="57"/>
      <c r="Z3" s="48" t="s">
        <v>8</v>
      </c>
      <c r="AA3" s="49"/>
      <c r="AB3" s="50"/>
      <c r="AC3" s="56" t="s">
        <v>9</v>
      </c>
      <c r="AD3" s="60"/>
      <c r="AE3" s="57"/>
      <c r="AF3" s="48" t="s">
        <v>10</v>
      </c>
      <c r="AG3" s="49"/>
      <c r="AH3" s="50"/>
      <c r="AI3" s="61" t="s">
        <v>11</v>
      </c>
    </row>
    <row r="4" spans="1:35" ht="12.75" customHeight="1">
      <c r="A4" s="54"/>
      <c r="B4" s="51" t="s">
        <v>16</v>
      </c>
      <c r="C4" s="48" t="s">
        <v>12</v>
      </c>
      <c r="D4" s="50"/>
      <c r="E4" s="51" t="s">
        <v>16</v>
      </c>
      <c r="F4" s="48" t="s">
        <v>12</v>
      </c>
      <c r="G4" s="50"/>
      <c r="H4" s="51" t="s">
        <v>16</v>
      </c>
      <c r="I4" s="48" t="s">
        <v>12</v>
      </c>
      <c r="J4" s="50"/>
      <c r="K4" s="51" t="s">
        <v>16</v>
      </c>
      <c r="L4" s="48" t="s">
        <v>12</v>
      </c>
      <c r="M4" s="50"/>
      <c r="N4" s="58" t="s">
        <v>16</v>
      </c>
      <c r="O4" s="56" t="s">
        <v>12</v>
      </c>
      <c r="P4" s="57"/>
      <c r="Q4" s="51" t="s">
        <v>16</v>
      </c>
      <c r="R4" s="48" t="s">
        <v>12</v>
      </c>
      <c r="S4" s="50"/>
      <c r="T4" s="51" t="s">
        <v>16</v>
      </c>
      <c r="U4" s="48" t="s">
        <v>12</v>
      </c>
      <c r="V4" s="50"/>
      <c r="W4" s="58" t="s">
        <v>16</v>
      </c>
      <c r="X4" s="56" t="s">
        <v>12</v>
      </c>
      <c r="Y4" s="57"/>
      <c r="Z4" s="51" t="s">
        <v>16</v>
      </c>
      <c r="AA4" s="48" t="s">
        <v>12</v>
      </c>
      <c r="AB4" s="50"/>
      <c r="AC4" s="58" t="s">
        <v>13</v>
      </c>
      <c r="AD4" s="58" t="s">
        <v>14</v>
      </c>
      <c r="AE4" s="58" t="s">
        <v>15</v>
      </c>
      <c r="AF4" s="51" t="s">
        <v>16</v>
      </c>
      <c r="AG4" s="48" t="s">
        <v>12</v>
      </c>
      <c r="AH4" s="50"/>
      <c r="AI4" s="62"/>
    </row>
    <row r="5" spans="1:35" ht="49.5">
      <c r="A5" s="55"/>
      <c r="B5" s="52"/>
      <c r="C5" s="20" t="s">
        <v>17</v>
      </c>
      <c r="D5" s="20" t="s">
        <v>18</v>
      </c>
      <c r="E5" s="52"/>
      <c r="F5" s="20" t="s">
        <v>17</v>
      </c>
      <c r="G5" s="20" t="s">
        <v>18</v>
      </c>
      <c r="H5" s="52"/>
      <c r="I5" s="20" t="s">
        <v>17</v>
      </c>
      <c r="J5" s="20" t="s">
        <v>18</v>
      </c>
      <c r="K5" s="52"/>
      <c r="L5" s="20" t="s">
        <v>17</v>
      </c>
      <c r="M5" s="20" t="s">
        <v>18</v>
      </c>
      <c r="N5" s="59"/>
      <c r="O5" s="21" t="s">
        <v>17</v>
      </c>
      <c r="P5" s="21" t="s">
        <v>18</v>
      </c>
      <c r="Q5" s="52"/>
      <c r="R5" s="20" t="s">
        <v>17</v>
      </c>
      <c r="S5" s="20" t="s">
        <v>18</v>
      </c>
      <c r="T5" s="52"/>
      <c r="U5" s="20" t="s">
        <v>17</v>
      </c>
      <c r="V5" s="20" t="s">
        <v>18</v>
      </c>
      <c r="W5" s="59"/>
      <c r="X5" s="21" t="s">
        <v>17</v>
      </c>
      <c r="Y5" s="21" t="s">
        <v>18</v>
      </c>
      <c r="Z5" s="52"/>
      <c r="AA5" s="20" t="s">
        <v>17</v>
      </c>
      <c r="AB5" s="20" t="s">
        <v>18</v>
      </c>
      <c r="AC5" s="59"/>
      <c r="AD5" s="59"/>
      <c r="AE5" s="59"/>
      <c r="AF5" s="52"/>
      <c r="AG5" s="22" t="s">
        <v>19</v>
      </c>
      <c r="AH5" s="22" t="s">
        <v>20</v>
      </c>
      <c r="AI5" s="63"/>
    </row>
    <row r="6" spans="1:35" ht="15.75">
      <c r="A6" s="2">
        <v>7</v>
      </c>
      <c r="B6" s="3">
        <f t="shared" ref="B6:B16" si="0">C6+D6</f>
        <v>0</v>
      </c>
      <c r="C6" s="1"/>
      <c r="D6" s="1"/>
      <c r="E6" s="3">
        <f t="shared" ref="E6:E16" si="1">F6+G6</f>
        <v>0</v>
      </c>
      <c r="F6" s="3">
        <f t="shared" ref="F6:F16" si="2">C6-AG6-AI6</f>
        <v>0</v>
      </c>
      <c r="G6" s="3">
        <f t="shared" ref="G6:G16" si="3">D6-AH6</f>
        <v>0</v>
      </c>
      <c r="H6" s="3">
        <f t="shared" ref="H6:H16" si="4">I6+J6</f>
        <v>0</v>
      </c>
      <c r="I6" s="1"/>
      <c r="J6" s="1"/>
      <c r="K6" s="18" t="e">
        <f t="shared" ref="K6:M16" si="5">H6/E6</f>
        <v>#DIV/0!</v>
      </c>
      <c r="L6" s="18" t="e">
        <f t="shared" si="5"/>
        <v>#DIV/0!</v>
      </c>
      <c r="M6" s="18" t="e">
        <f t="shared" si="5"/>
        <v>#DIV/0!</v>
      </c>
      <c r="N6" s="3">
        <f t="shared" ref="N6:N16" si="6">O6+P6</f>
        <v>0</v>
      </c>
      <c r="O6" s="1"/>
      <c r="P6" s="1"/>
      <c r="Q6" s="18" t="e">
        <f t="shared" ref="Q6:S16" si="7">N6/E6</f>
        <v>#DIV/0!</v>
      </c>
      <c r="R6" s="18" t="e">
        <f t="shared" si="7"/>
        <v>#DIV/0!</v>
      </c>
      <c r="S6" s="18" t="e">
        <f t="shared" si="7"/>
        <v>#DIV/0!</v>
      </c>
      <c r="T6" s="3">
        <f t="shared" ref="T6:T16" si="8">U6+V6</f>
        <v>0</v>
      </c>
      <c r="U6" s="1"/>
      <c r="V6" s="1"/>
      <c r="W6" s="3">
        <f t="shared" ref="W6:W16" si="9">X6+Y6</f>
        <v>0</v>
      </c>
      <c r="X6" s="1"/>
      <c r="Y6" s="1"/>
      <c r="Z6" s="18" t="e">
        <f t="shared" ref="Z6:AB16" si="10">W6/B6</f>
        <v>#DIV/0!</v>
      </c>
      <c r="AA6" s="18" t="e">
        <f t="shared" si="10"/>
        <v>#DIV/0!</v>
      </c>
      <c r="AB6" s="18" t="e">
        <f t="shared" si="10"/>
        <v>#DIV/0!</v>
      </c>
      <c r="AC6" s="1">
        <v>30</v>
      </c>
      <c r="AD6" s="1">
        <v>30</v>
      </c>
      <c r="AE6" s="18">
        <f t="shared" ref="AE6:AE16" si="11">AD6/AC6</f>
        <v>1</v>
      </c>
      <c r="AF6" s="3">
        <f t="shared" ref="AF6:AF16" si="12">AG6+AH6</f>
        <v>0</v>
      </c>
      <c r="AG6" s="1"/>
      <c r="AH6" s="1"/>
      <c r="AI6" s="1">
        <v>0</v>
      </c>
    </row>
    <row r="7" spans="1:35" ht="15.75">
      <c r="A7" s="2">
        <v>10</v>
      </c>
      <c r="B7" s="3">
        <f t="shared" si="0"/>
        <v>0</v>
      </c>
      <c r="C7" s="1"/>
      <c r="D7" s="1"/>
      <c r="E7" s="3">
        <f t="shared" si="1"/>
        <v>0</v>
      </c>
      <c r="F7" s="3">
        <f t="shared" si="2"/>
        <v>0</v>
      </c>
      <c r="G7" s="3">
        <f t="shared" si="3"/>
        <v>0</v>
      </c>
      <c r="H7" s="3">
        <f t="shared" si="4"/>
        <v>0</v>
      </c>
      <c r="I7" s="1"/>
      <c r="J7" s="1"/>
      <c r="K7" s="18" t="e">
        <f t="shared" si="5"/>
        <v>#DIV/0!</v>
      </c>
      <c r="L7" s="18" t="e">
        <f t="shared" si="5"/>
        <v>#DIV/0!</v>
      </c>
      <c r="M7" s="18" t="e">
        <f t="shared" si="5"/>
        <v>#DIV/0!</v>
      </c>
      <c r="N7" s="3">
        <f t="shared" si="6"/>
        <v>0</v>
      </c>
      <c r="O7" s="1"/>
      <c r="P7" s="1"/>
      <c r="Q7" s="18" t="e">
        <f t="shared" si="7"/>
        <v>#DIV/0!</v>
      </c>
      <c r="R7" s="18" t="e">
        <f t="shared" si="7"/>
        <v>#DIV/0!</v>
      </c>
      <c r="S7" s="18" t="e">
        <f t="shared" si="7"/>
        <v>#DIV/0!</v>
      </c>
      <c r="T7" s="3">
        <f t="shared" si="8"/>
        <v>0</v>
      </c>
      <c r="U7" s="1"/>
      <c r="V7" s="1"/>
      <c r="W7" s="3">
        <f t="shared" si="9"/>
        <v>0</v>
      </c>
      <c r="X7" s="1"/>
      <c r="Y7" s="1"/>
      <c r="Z7" s="18" t="e">
        <f t="shared" si="10"/>
        <v>#DIV/0!</v>
      </c>
      <c r="AA7" s="18" t="e">
        <f t="shared" si="10"/>
        <v>#DIV/0!</v>
      </c>
      <c r="AB7" s="18" t="e">
        <f t="shared" si="10"/>
        <v>#DIV/0!</v>
      </c>
      <c r="AC7" s="1">
        <v>30</v>
      </c>
      <c r="AD7" s="1">
        <v>30</v>
      </c>
      <c r="AE7" s="18">
        <f t="shared" si="11"/>
        <v>1</v>
      </c>
      <c r="AF7" s="3">
        <f t="shared" si="12"/>
        <v>0</v>
      </c>
      <c r="AG7" s="1"/>
      <c r="AH7" s="1"/>
      <c r="AI7" s="1">
        <v>0</v>
      </c>
    </row>
    <row r="8" spans="1:35" ht="15.75">
      <c r="A8" s="2">
        <v>12</v>
      </c>
      <c r="B8" s="3">
        <f t="shared" si="0"/>
        <v>0</v>
      </c>
      <c r="C8" s="1"/>
      <c r="D8" s="1"/>
      <c r="E8" s="3">
        <f t="shared" si="1"/>
        <v>0</v>
      </c>
      <c r="F8" s="3">
        <f t="shared" si="2"/>
        <v>0</v>
      </c>
      <c r="G8" s="3">
        <f t="shared" si="3"/>
        <v>0</v>
      </c>
      <c r="H8" s="3">
        <f t="shared" si="4"/>
        <v>0</v>
      </c>
      <c r="I8" s="1"/>
      <c r="J8" s="1"/>
      <c r="K8" s="18" t="e">
        <f t="shared" si="5"/>
        <v>#DIV/0!</v>
      </c>
      <c r="L8" s="18" t="e">
        <f t="shared" si="5"/>
        <v>#DIV/0!</v>
      </c>
      <c r="M8" s="18" t="e">
        <f t="shared" si="5"/>
        <v>#DIV/0!</v>
      </c>
      <c r="N8" s="3">
        <f t="shared" si="6"/>
        <v>0</v>
      </c>
      <c r="O8" s="1"/>
      <c r="P8" s="1"/>
      <c r="Q8" s="18" t="e">
        <f t="shared" si="7"/>
        <v>#DIV/0!</v>
      </c>
      <c r="R8" s="18" t="e">
        <f t="shared" si="7"/>
        <v>#DIV/0!</v>
      </c>
      <c r="S8" s="18" t="e">
        <f t="shared" si="7"/>
        <v>#DIV/0!</v>
      </c>
      <c r="T8" s="3">
        <f t="shared" si="8"/>
        <v>0</v>
      </c>
      <c r="U8" s="1"/>
      <c r="V8" s="1"/>
      <c r="W8" s="3">
        <f t="shared" si="9"/>
        <v>0</v>
      </c>
      <c r="X8" s="1"/>
      <c r="Y8" s="1"/>
      <c r="Z8" s="18" t="e">
        <f t="shared" si="10"/>
        <v>#DIV/0!</v>
      </c>
      <c r="AA8" s="18" t="e">
        <f t="shared" si="10"/>
        <v>#DIV/0!</v>
      </c>
      <c r="AB8" s="18" t="e">
        <f t="shared" si="10"/>
        <v>#DIV/0!</v>
      </c>
      <c r="AC8" s="1">
        <v>60</v>
      </c>
      <c r="AD8" s="1">
        <v>60</v>
      </c>
      <c r="AE8" s="18">
        <f t="shared" si="11"/>
        <v>1</v>
      </c>
      <c r="AF8" s="3">
        <f t="shared" si="12"/>
        <v>0</v>
      </c>
      <c r="AG8" s="1"/>
      <c r="AH8" s="1"/>
      <c r="AI8" s="1">
        <v>0</v>
      </c>
    </row>
    <row r="9" spans="1:35" ht="15.75">
      <c r="A9" s="2">
        <v>34</v>
      </c>
      <c r="B9" s="3">
        <f t="shared" si="0"/>
        <v>0</v>
      </c>
      <c r="C9" s="1"/>
      <c r="D9" s="1"/>
      <c r="E9" s="3">
        <f t="shared" si="1"/>
        <v>0</v>
      </c>
      <c r="F9" s="3">
        <f t="shared" si="2"/>
        <v>0</v>
      </c>
      <c r="G9" s="3">
        <f t="shared" si="3"/>
        <v>0</v>
      </c>
      <c r="H9" s="3">
        <f t="shared" si="4"/>
        <v>0</v>
      </c>
      <c r="I9" s="1"/>
      <c r="J9" s="1"/>
      <c r="K9" s="18" t="e">
        <f t="shared" si="5"/>
        <v>#DIV/0!</v>
      </c>
      <c r="L9" s="18" t="e">
        <f t="shared" si="5"/>
        <v>#DIV/0!</v>
      </c>
      <c r="M9" s="18" t="e">
        <f t="shared" si="5"/>
        <v>#DIV/0!</v>
      </c>
      <c r="N9" s="3">
        <f t="shared" si="6"/>
        <v>0</v>
      </c>
      <c r="O9" s="1"/>
      <c r="P9" s="1"/>
      <c r="Q9" s="18" t="e">
        <f t="shared" si="7"/>
        <v>#DIV/0!</v>
      </c>
      <c r="R9" s="18" t="e">
        <f t="shared" si="7"/>
        <v>#DIV/0!</v>
      </c>
      <c r="S9" s="18" t="e">
        <f t="shared" si="7"/>
        <v>#DIV/0!</v>
      </c>
      <c r="T9" s="3">
        <f t="shared" si="8"/>
        <v>0</v>
      </c>
      <c r="U9" s="1"/>
      <c r="V9" s="1"/>
      <c r="W9" s="3">
        <f t="shared" si="9"/>
        <v>0</v>
      </c>
      <c r="X9" s="1"/>
      <c r="Y9" s="1"/>
      <c r="Z9" s="18" t="e">
        <f t="shared" si="10"/>
        <v>#DIV/0!</v>
      </c>
      <c r="AA9" s="18" t="e">
        <f t="shared" si="10"/>
        <v>#DIV/0!</v>
      </c>
      <c r="AB9" s="18" t="e">
        <f t="shared" si="10"/>
        <v>#DIV/0!</v>
      </c>
      <c r="AC9" s="1">
        <v>92</v>
      </c>
      <c r="AD9" s="1">
        <v>92</v>
      </c>
      <c r="AE9" s="18">
        <f t="shared" si="11"/>
        <v>1</v>
      </c>
      <c r="AF9" s="3">
        <f t="shared" si="12"/>
        <v>0</v>
      </c>
      <c r="AG9" s="1"/>
      <c r="AH9" s="1"/>
      <c r="AI9" s="1">
        <v>0</v>
      </c>
    </row>
    <row r="10" spans="1:35" ht="15.75">
      <c r="A10" s="2">
        <v>35</v>
      </c>
      <c r="B10" s="3">
        <f t="shared" si="0"/>
        <v>0</v>
      </c>
      <c r="C10" s="1"/>
      <c r="D10" s="1"/>
      <c r="E10" s="3">
        <f t="shared" si="1"/>
        <v>0</v>
      </c>
      <c r="F10" s="3">
        <f t="shared" si="2"/>
        <v>0</v>
      </c>
      <c r="G10" s="3">
        <f t="shared" si="3"/>
        <v>0</v>
      </c>
      <c r="H10" s="3">
        <f t="shared" si="4"/>
        <v>0</v>
      </c>
      <c r="I10" s="1"/>
      <c r="J10" s="1"/>
      <c r="K10" s="18" t="e">
        <f t="shared" si="5"/>
        <v>#DIV/0!</v>
      </c>
      <c r="L10" s="18" t="e">
        <f t="shared" si="5"/>
        <v>#DIV/0!</v>
      </c>
      <c r="M10" s="18" t="e">
        <f t="shared" si="5"/>
        <v>#DIV/0!</v>
      </c>
      <c r="N10" s="3">
        <f t="shared" si="6"/>
        <v>0</v>
      </c>
      <c r="O10" s="1"/>
      <c r="P10" s="1"/>
      <c r="Q10" s="18" t="e">
        <f t="shared" si="7"/>
        <v>#DIV/0!</v>
      </c>
      <c r="R10" s="18" t="e">
        <f t="shared" si="7"/>
        <v>#DIV/0!</v>
      </c>
      <c r="S10" s="18" t="e">
        <f t="shared" si="7"/>
        <v>#DIV/0!</v>
      </c>
      <c r="T10" s="3">
        <f t="shared" si="8"/>
        <v>0</v>
      </c>
      <c r="U10" s="1"/>
      <c r="V10" s="1"/>
      <c r="W10" s="3">
        <f t="shared" si="9"/>
        <v>0</v>
      </c>
      <c r="X10" s="1"/>
      <c r="Y10" s="1"/>
      <c r="Z10" s="18" t="e">
        <f t="shared" si="10"/>
        <v>#DIV/0!</v>
      </c>
      <c r="AA10" s="18" t="e">
        <f t="shared" si="10"/>
        <v>#DIV/0!</v>
      </c>
      <c r="AB10" s="18" t="e">
        <f t="shared" si="10"/>
        <v>#DIV/0!</v>
      </c>
      <c r="AC10" s="1">
        <v>60</v>
      </c>
      <c r="AD10" s="1">
        <v>60</v>
      </c>
      <c r="AE10" s="18">
        <f t="shared" si="11"/>
        <v>1</v>
      </c>
      <c r="AF10" s="3">
        <f t="shared" si="12"/>
        <v>0</v>
      </c>
      <c r="AG10" s="1"/>
      <c r="AH10" s="1"/>
      <c r="AI10" s="1">
        <v>0</v>
      </c>
    </row>
    <row r="11" spans="1:35" ht="15.75">
      <c r="A11" s="2">
        <v>41</v>
      </c>
      <c r="B11" s="3">
        <f t="shared" si="0"/>
        <v>0</v>
      </c>
      <c r="C11" s="1"/>
      <c r="D11" s="1"/>
      <c r="E11" s="3">
        <f t="shared" si="1"/>
        <v>0</v>
      </c>
      <c r="F11" s="3">
        <f t="shared" si="2"/>
        <v>0</v>
      </c>
      <c r="G11" s="3">
        <f t="shared" si="3"/>
        <v>0</v>
      </c>
      <c r="H11" s="3">
        <f t="shared" si="4"/>
        <v>0</v>
      </c>
      <c r="I11" s="1"/>
      <c r="J11" s="1"/>
      <c r="K11" s="18" t="e">
        <f t="shared" si="5"/>
        <v>#DIV/0!</v>
      </c>
      <c r="L11" s="18" t="e">
        <f t="shared" si="5"/>
        <v>#DIV/0!</v>
      </c>
      <c r="M11" s="18" t="e">
        <f t="shared" si="5"/>
        <v>#DIV/0!</v>
      </c>
      <c r="N11" s="3">
        <f t="shared" si="6"/>
        <v>0</v>
      </c>
      <c r="O11" s="1"/>
      <c r="P11" s="1"/>
      <c r="Q11" s="18" t="e">
        <f t="shared" si="7"/>
        <v>#DIV/0!</v>
      </c>
      <c r="R11" s="18" t="e">
        <f t="shared" si="7"/>
        <v>#DIV/0!</v>
      </c>
      <c r="S11" s="18" t="e">
        <f t="shared" si="7"/>
        <v>#DIV/0!</v>
      </c>
      <c r="T11" s="3">
        <f t="shared" si="8"/>
        <v>0</v>
      </c>
      <c r="U11" s="1"/>
      <c r="V11" s="1"/>
      <c r="W11" s="3">
        <f t="shared" si="9"/>
        <v>0</v>
      </c>
      <c r="X11" s="1"/>
      <c r="Y11" s="1"/>
      <c r="Z11" s="18" t="e">
        <f t="shared" si="10"/>
        <v>#DIV/0!</v>
      </c>
      <c r="AA11" s="18" t="e">
        <f t="shared" si="10"/>
        <v>#DIV/0!</v>
      </c>
      <c r="AB11" s="18" t="e">
        <f t="shared" si="10"/>
        <v>#DIV/0!</v>
      </c>
      <c r="AC11" s="1">
        <v>30</v>
      </c>
      <c r="AD11" s="1">
        <v>30</v>
      </c>
      <c r="AE11" s="18">
        <f t="shared" si="11"/>
        <v>1</v>
      </c>
      <c r="AF11" s="3">
        <f t="shared" si="12"/>
        <v>0</v>
      </c>
      <c r="AG11" s="1"/>
      <c r="AH11" s="1"/>
      <c r="AI11" s="1">
        <v>0</v>
      </c>
    </row>
    <row r="12" spans="1:35" ht="15.75">
      <c r="A12" s="2">
        <v>48</v>
      </c>
      <c r="B12" s="3">
        <f t="shared" si="0"/>
        <v>0</v>
      </c>
      <c r="C12" s="1"/>
      <c r="D12" s="1"/>
      <c r="E12" s="3">
        <f t="shared" si="1"/>
        <v>-1</v>
      </c>
      <c r="F12" s="3">
        <f t="shared" si="2"/>
        <v>-1</v>
      </c>
      <c r="G12" s="3">
        <f t="shared" si="3"/>
        <v>0</v>
      </c>
      <c r="H12" s="3">
        <f t="shared" si="4"/>
        <v>0</v>
      </c>
      <c r="I12" s="1"/>
      <c r="J12" s="1"/>
      <c r="K12" s="18">
        <f t="shared" si="5"/>
        <v>0</v>
      </c>
      <c r="L12" s="18">
        <f t="shared" si="5"/>
        <v>0</v>
      </c>
      <c r="M12" s="18" t="e">
        <f t="shared" si="5"/>
        <v>#DIV/0!</v>
      </c>
      <c r="N12" s="3">
        <f t="shared" si="6"/>
        <v>0</v>
      </c>
      <c r="O12" s="1"/>
      <c r="P12" s="1"/>
      <c r="Q12" s="18">
        <f t="shared" si="7"/>
        <v>0</v>
      </c>
      <c r="R12" s="18">
        <f t="shared" si="7"/>
        <v>0</v>
      </c>
      <c r="S12" s="18" t="e">
        <f t="shared" si="7"/>
        <v>#DIV/0!</v>
      </c>
      <c r="T12" s="3">
        <f t="shared" si="8"/>
        <v>0</v>
      </c>
      <c r="U12" s="1"/>
      <c r="V12" s="1"/>
      <c r="W12" s="3">
        <f t="shared" si="9"/>
        <v>0</v>
      </c>
      <c r="X12" s="1"/>
      <c r="Y12" s="1"/>
      <c r="Z12" s="18" t="e">
        <f t="shared" si="10"/>
        <v>#DIV/0!</v>
      </c>
      <c r="AA12" s="18" t="e">
        <f t="shared" si="10"/>
        <v>#DIV/0!</v>
      </c>
      <c r="AB12" s="18" t="e">
        <f t="shared" si="10"/>
        <v>#DIV/0!</v>
      </c>
      <c r="AC12" s="1">
        <v>30</v>
      </c>
      <c r="AD12" s="1">
        <v>30</v>
      </c>
      <c r="AE12" s="18">
        <f t="shared" si="11"/>
        <v>1</v>
      </c>
      <c r="AF12" s="3">
        <f t="shared" si="12"/>
        <v>0</v>
      </c>
      <c r="AG12" s="1"/>
      <c r="AH12" s="1"/>
      <c r="AI12" s="1">
        <v>1</v>
      </c>
    </row>
    <row r="13" spans="1:35" ht="15.75">
      <c r="A13" s="2">
        <v>53</v>
      </c>
      <c r="B13" s="3">
        <f t="shared" si="0"/>
        <v>0</v>
      </c>
      <c r="C13" s="1"/>
      <c r="D13" s="1"/>
      <c r="E13" s="3">
        <f t="shared" si="1"/>
        <v>0</v>
      </c>
      <c r="F13" s="3">
        <f t="shared" si="2"/>
        <v>0</v>
      </c>
      <c r="G13" s="3">
        <f t="shared" si="3"/>
        <v>0</v>
      </c>
      <c r="H13" s="3">
        <f t="shared" si="4"/>
        <v>0</v>
      </c>
      <c r="I13" s="1"/>
      <c r="J13" s="1"/>
      <c r="K13" s="18" t="e">
        <f t="shared" si="5"/>
        <v>#DIV/0!</v>
      </c>
      <c r="L13" s="18" t="e">
        <f t="shared" si="5"/>
        <v>#DIV/0!</v>
      </c>
      <c r="M13" s="18" t="e">
        <f t="shared" si="5"/>
        <v>#DIV/0!</v>
      </c>
      <c r="N13" s="3">
        <f t="shared" si="6"/>
        <v>0</v>
      </c>
      <c r="O13" s="1"/>
      <c r="P13" s="1"/>
      <c r="Q13" s="18" t="e">
        <f t="shared" si="7"/>
        <v>#DIV/0!</v>
      </c>
      <c r="R13" s="18" t="e">
        <f t="shared" si="7"/>
        <v>#DIV/0!</v>
      </c>
      <c r="S13" s="18" t="e">
        <f t="shared" si="7"/>
        <v>#DIV/0!</v>
      </c>
      <c r="T13" s="3">
        <f t="shared" si="8"/>
        <v>0</v>
      </c>
      <c r="U13" s="1"/>
      <c r="V13" s="1"/>
      <c r="W13" s="3">
        <f t="shared" si="9"/>
        <v>0</v>
      </c>
      <c r="X13" s="1"/>
      <c r="Y13" s="1"/>
      <c r="Z13" s="18" t="e">
        <f t="shared" si="10"/>
        <v>#DIV/0!</v>
      </c>
      <c r="AA13" s="18" t="e">
        <f t="shared" si="10"/>
        <v>#DIV/0!</v>
      </c>
      <c r="AB13" s="18" t="e">
        <f t="shared" si="10"/>
        <v>#DIV/0!</v>
      </c>
      <c r="AC13" s="1">
        <v>120</v>
      </c>
      <c r="AD13" s="1">
        <v>120</v>
      </c>
      <c r="AE13" s="18">
        <f t="shared" si="11"/>
        <v>1</v>
      </c>
      <c r="AF13" s="3">
        <f t="shared" si="12"/>
        <v>0</v>
      </c>
      <c r="AG13" s="1"/>
      <c r="AH13" s="1"/>
      <c r="AI13" s="1">
        <v>0</v>
      </c>
    </row>
    <row r="14" spans="1:35" ht="15.75">
      <c r="A14" s="2">
        <v>66</v>
      </c>
      <c r="B14" s="3">
        <f t="shared" si="0"/>
        <v>0</v>
      </c>
      <c r="C14" s="1"/>
      <c r="D14" s="1"/>
      <c r="E14" s="3">
        <f t="shared" si="1"/>
        <v>0</v>
      </c>
      <c r="F14" s="3">
        <f t="shared" si="2"/>
        <v>0</v>
      </c>
      <c r="G14" s="3">
        <f t="shared" si="3"/>
        <v>0</v>
      </c>
      <c r="H14" s="3">
        <f t="shared" si="4"/>
        <v>0</v>
      </c>
      <c r="I14" s="1"/>
      <c r="J14" s="1"/>
      <c r="K14" s="18" t="e">
        <f t="shared" si="5"/>
        <v>#DIV/0!</v>
      </c>
      <c r="L14" s="18" t="e">
        <f t="shared" si="5"/>
        <v>#DIV/0!</v>
      </c>
      <c r="M14" s="18" t="e">
        <f t="shared" si="5"/>
        <v>#DIV/0!</v>
      </c>
      <c r="N14" s="3">
        <f t="shared" si="6"/>
        <v>0</v>
      </c>
      <c r="O14" s="1"/>
      <c r="P14" s="1"/>
      <c r="Q14" s="18" t="e">
        <f t="shared" si="7"/>
        <v>#DIV/0!</v>
      </c>
      <c r="R14" s="18" t="e">
        <f t="shared" si="7"/>
        <v>#DIV/0!</v>
      </c>
      <c r="S14" s="18" t="e">
        <f t="shared" si="7"/>
        <v>#DIV/0!</v>
      </c>
      <c r="T14" s="3">
        <f t="shared" si="8"/>
        <v>0</v>
      </c>
      <c r="U14" s="1"/>
      <c r="V14" s="1"/>
      <c r="W14" s="3">
        <f t="shared" si="9"/>
        <v>0</v>
      </c>
      <c r="X14" s="1"/>
      <c r="Y14" s="1"/>
      <c r="Z14" s="18" t="e">
        <f t="shared" si="10"/>
        <v>#DIV/0!</v>
      </c>
      <c r="AA14" s="18" t="e">
        <f t="shared" si="10"/>
        <v>#DIV/0!</v>
      </c>
      <c r="AB14" s="18" t="e">
        <f t="shared" si="10"/>
        <v>#DIV/0!</v>
      </c>
      <c r="AC14" s="1">
        <v>60</v>
      </c>
      <c r="AD14" s="1">
        <v>60</v>
      </c>
      <c r="AE14" s="18">
        <f t="shared" si="11"/>
        <v>1</v>
      </c>
      <c r="AF14" s="3">
        <f t="shared" si="12"/>
        <v>0</v>
      </c>
      <c r="AG14" s="1"/>
      <c r="AH14" s="1"/>
      <c r="AI14" s="1">
        <v>0</v>
      </c>
    </row>
    <row r="15" spans="1:35" ht="15.75">
      <c r="A15" s="2">
        <v>120</v>
      </c>
      <c r="B15" s="3">
        <f t="shared" si="0"/>
        <v>0</v>
      </c>
      <c r="C15" s="1"/>
      <c r="D15" s="1"/>
      <c r="E15" s="3">
        <f t="shared" si="1"/>
        <v>0</v>
      </c>
      <c r="F15" s="3">
        <f t="shared" si="2"/>
        <v>0</v>
      </c>
      <c r="G15" s="3">
        <f t="shared" si="3"/>
        <v>0</v>
      </c>
      <c r="H15" s="3">
        <f t="shared" si="4"/>
        <v>0</v>
      </c>
      <c r="I15" s="1"/>
      <c r="J15" s="1"/>
      <c r="K15" s="18" t="e">
        <f t="shared" si="5"/>
        <v>#DIV/0!</v>
      </c>
      <c r="L15" s="18" t="e">
        <f t="shared" si="5"/>
        <v>#DIV/0!</v>
      </c>
      <c r="M15" s="18" t="e">
        <f t="shared" si="5"/>
        <v>#DIV/0!</v>
      </c>
      <c r="N15" s="3">
        <f t="shared" si="6"/>
        <v>0</v>
      </c>
      <c r="O15" s="1"/>
      <c r="P15" s="1"/>
      <c r="Q15" s="18" t="e">
        <f t="shared" si="7"/>
        <v>#DIV/0!</v>
      </c>
      <c r="R15" s="18" t="e">
        <f t="shared" si="7"/>
        <v>#DIV/0!</v>
      </c>
      <c r="S15" s="18" t="e">
        <f t="shared" si="7"/>
        <v>#DIV/0!</v>
      </c>
      <c r="T15" s="3">
        <f t="shared" si="8"/>
        <v>0</v>
      </c>
      <c r="U15" s="1"/>
      <c r="V15" s="1"/>
      <c r="W15" s="3">
        <f t="shared" si="9"/>
        <v>0</v>
      </c>
      <c r="X15" s="1"/>
      <c r="Y15" s="1"/>
      <c r="Z15" s="18" t="e">
        <f t="shared" si="10"/>
        <v>#DIV/0!</v>
      </c>
      <c r="AA15" s="18" t="e">
        <f t="shared" si="10"/>
        <v>#DIV/0!</v>
      </c>
      <c r="AB15" s="18" t="e">
        <f t="shared" si="10"/>
        <v>#DIV/0!</v>
      </c>
      <c r="AC15" s="1">
        <v>60</v>
      </c>
      <c r="AD15" s="1">
        <v>60</v>
      </c>
      <c r="AE15" s="18">
        <f t="shared" si="11"/>
        <v>1</v>
      </c>
      <c r="AF15" s="3">
        <f t="shared" si="12"/>
        <v>0</v>
      </c>
      <c r="AG15" s="1"/>
      <c r="AH15" s="1"/>
      <c r="AI15" s="1">
        <v>0</v>
      </c>
    </row>
    <row r="16" spans="1:35" ht="15.75">
      <c r="A16" s="2" t="s">
        <v>24</v>
      </c>
      <c r="B16" s="3">
        <f t="shared" si="0"/>
        <v>0</v>
      </c>
      <c r="C16" s="3">
        <f>SUM(C6:C15)</f>
        <v>0</v>
      </c>
      <c r="D16" s="3">
        <f>SUM(D6:D15)</f>
        <v>0</v>
      </c>
      <c r="E16" s="3">
        <f t="shared" si="1"/>
        <v>-1</v>
      </c>
      <c r="F16" s="3">
        <f t="shared" si="2"/>
        <v>-1</v>
      </c>
      <c r="G16" s="3">
        <f t="shared" si="3"/>
        <v>0</v>
      </c>
      <c r="H16" s="3">
        <f t="shared" si="4"/>
        <v>0</v>
      </c>
      <c r="I16" s="3">
        <f>SUM(I6:I15)</f>
        <v>0</v>
      </c>
      <c r="J16" s="3">
        <f>SUM(J6:J15)</f>
        <v>0</v>
      </c>
      <c r="K16" s="18">
        <f t="shared" si="5"/>
        <v>0</v>
      </c>
      <c r="L16" s="18">
        <f t="shared" si="5"/>
        <v>0</v>
      </c>
      <c r="M16" s="18" t="e">
        <f t="shared" si="5"/>
        <v>#DIV/0!</v>
      </c>
      <c r="N16" s="3">
        <f t="shared" si="6"/>
        <v>0</v>
      </c>
      <c r="O16" s="3">
        <f>SUM(O6:O15)</f>
        <v>0</v>
      </c>
      <c r="P16" s="3">
        <f>SUM(P6:P15)</f>
        <v>0</v>
      </c>
      <c r="Q16" s="18">
        <f t="shared" si="7"/>
        <v>0</v>
      </c>
      <c r="R16" s="18">
        <f t="shared" si="7"/>
        <v>0</v>
      </c>
      <c r="S16" s="18" t="e">
        <f t="shared" si="7"/>
        <v>#DIV/0!</v>
      </c>
      <c r="T16" s="3">
        <f t="shared" si="8"/>
        <v>0</v>
      </c>
      <c r="U16" s="3">
        <f>SUM(U6:U15)</f>
        <v>0</v>
      </c>
      <c r="V16" s="3">
        <f>SUM(V6:V15)</f>
        <v>0</v>
      </c>
      <c r="W16" s="3">
        <f t="shared" si="9"/>
        <v>0</v>
      </c>
      <c r="X16" s="3">
        <f>SUM(X6:X15)</f>
        <v>0</v>
      </c>
      <c r="Y16" s="3">
        <f>SUM(Y6:Y15)</f>
        <v>0</v>
      </c>
      <c r="Z16" s="18" t="e">
        <f t="shared" si="10"/>
        <v>#DIV/0!</v>
      </c>
      <c r="AA16" s="18" t="e">
        <f t="shared" si="10"/>
        <v>#DIV/0!</v>
      </c>
      <c r="AB16" s="18" t="e">
        <f t="shared" si="10"/>
        <v>#DIV/0!</v>
      </c>
      <c r="AC16" s="3">
        <f>SUM(AC6:AC15)</f>
        <v>572</v>
      </c>
      <c r="AD16" s="3">
        <f>SUM(AD6:AD15)</f>
        <v>572</v>
      </c>
      <c r="AE16" s="18">
        <f t="shared" si="11"/>
        <v>1</v>
      </c>
      <c r="AF16" s="3">
        <f t="shared" si="12"/>
        <v>0</v>
      </c>
      <c r="AG16" s="3">
        <f>SUM(AG6:AG15)</f>
        <v>0</v>
      </c>
      <c r="AH16" s="3">
        <f>SUM(AH6:AH15)</f>
        <v>0</v>
      </c>
      <c r="AI16" s="3">
        <f>SUM(AI6:AI15)</f>
        <v>1</v>
      </c>
    </row>
    <row r="18" spans="2:10">
      <c r="B18" t="s">
        <v>21</v>
      </c>
      <c r="J18" t="s">
        <v>22</v>
      </c>
    </row>
    <row r="21" spans="2:10">
      <c r="B21" t="s">
        <v>38</v>
      </c>
    </row>
    <row r="53" spans="1:10">
      <c r="A53" s="38" t="s">
        <v>0</v>
      </c>
      <c r="B53" s="1" t="s">
        <v>27</v>
      </c>
      <c r="C53" s="1"/>
      <c r="D53" s="1"/>
      <c r="E53" s="1"/>
      <c r="F53" s="1"/>
      <c r="G53" s="1"/>
      <c r="H53" s="1"/>
      <c r="I53" s="1"/>
    </row>
    <row r="54" spans="1:10">
      <c r="A54" s="39"/>
      <c r="B54" s="45" t="s">
        <v>25</v>
      </c>
      <c r="C54" s="45" t="s">
        <v>26</v>
      </c>
      <c r="D54" s="45" t="s">
        <v>28</v>
      </c>
      <c r="E54" s="1"/>
      <c r="F54" s="1"/>
      <c r="G54" s="1"/>
      <c r="H54" s="1"/>
      <c r="I54" s="1"/>
    </row>
    <row r="55" spans="1:10">
      <c r="A55" s="40"/>
      <c r="B55" s="45"/>
      <c r="C55" s="45"/>
      <c r="D55" s="45"/>
      <c r="E55" s="1" t="s">
        <v>30</v>
      </c>
      <c r="F55" s="1" t="s">
        <v>31</v>
      </c>
      <c r="G55" s="1" t="s">
        <v>32</v>
      </c>
      <c r="H55" s="1" t="s">
        <v>33</v>
      </c>
      <c r="I55" s="1" t="s">
        <v>37</v>
      </c>
      <c r="J55" s="17" t="s">
        <v>35</v>
      </c>
    </row>
    <row r="56" spans="1:10" ht="15.75">
      <c r="A56" s="2">
        <v>7</v>
      </c>
      <c r="B56" s="16">
        <f>Січень!S6</f>
        <v>0.97478991596638653</v>
      </c>
      <c r="C56" s="16">
        <f>Лютий!S6</f>
        <v>0.96666666666666667</v>
      </c>
      <c r="D56" s="16">
        <f>Березень!S6</f>
        <v>0.97435897435897434</v>
      </c>
      <c r="E56" s="16">
        <f>Квітень!S6</f>
        <v>0.97391304347826091</v>
      </c>
      <c r="F56" s="16">
        <f>Травень!S6</f>
        <v>0.97368421052631582</v>
      </c>
      <c r="G56" s="16">
        <f>вересень!S6</f>
        <v>0.9732142857142857</v>
      </c>
      <c r="H56" s="16">
        <f>жовтень!S6</f>
        <v>0.96330275229357798</v>
      </c>
      <c r="I56" s="16">
        <f>листопад!S6</f>
        <v>0.96330275229357798</v>
      </c>
      <c r="J56" s="16" t="e">
        <f>S6</f>
        <v>#DIV/0!</v>
      </c>
    </row>
    <row r="57" spans="1:10" ht="15.75">
      <c r="A57" s="2">
        <v>10</v>
      </c>
      <c r="B57" s="16">
        <f>Січень!S7</f>
        <v>0.98713826366559487</v>
      </c>
      <c r="C57" s="16">
        <f>Лютий!S7</f>
        <v>0.96261682242990654</v>
      </c>
      <c r="D57" s="16">
        <f>Березень!S7</f>
        <v>0.98734177215189878</v>
      </c>
      <c r="E57" s="16">
        <f>Квітень!S7</f>
        <v>0.98083067092651754</v>
      </c>
      <c r="F57" s="16">
        <f>Травень!S7</f>
        <v>0.98083067092651754</v>
      </c>
      <c r="G57" s="16">
        <f>вересень!S7</f>
        <v>0.98734177215189878</v>
      </c>
      <c r="H57" s="16">
        <f>жовтень!S7</f>
        <v>0.98734177215189878</v>
      </c>
      <c r="I57" s="16">
        <f>листопад!S7</f>
        <v>0.99677419354838714</v>
      </c>
      <c r="J57" s="16" t="e">
        <f t="shared" ref="J57:J66" si="13">S7</f>
        <v>#DIV/0!</v>
      </c>
    </row>
    <row r="58" spans="1:10" ht="15.75">
      <c r="A58" s="2">
        <v>12</v>
      </c>
      <c r="B58" s="16">
        <f>Січень!S8</f>
        <v>0.93436293436293438</v>
      </c>
      <c r="C58" s="16">
        <f>Лютий!S8</f>
        <v>0.94423076923076921</v>
      </c>
      <c r="D58" s="16">
        <f>Березень!S8</f>
        <v>0.94787644787644787</v>
      </c>
      <c r="E58" s="16">
        <f>Квітень!S8</f>
        <v>0.94787644787644787</v>
      </c>
      <c r="F58" s="16">
        <f>Травень!S8</f>
        <v>0.94970986460348161</v>
      </c>
      <c r="G58" s="16">
        <f>вересень!S8</f>
        <v>0.83921568627450982</v>
      </c>
      <c r="H58" s="16">
        <f>жовтень!S8</f>
        <v>0.85039370078740162</v>
      </c>
      <c r="I58" s="16">
        <f>листопад!S8</f>
        <v>0.85658153241650292</v>
      </c>
      <c r="J58" s="16" t="e">
        <f t="shared" si="13"/>
        <v>#DIV/0!</v>
      </c>
    </row>
    <row r="59" spans="1:10" ht="15.75">
      <c r="A59" s="2">
        <v>34</v>
      </c>
      <c r="B59" s="16">
        <f>Січень!S9</f>
        <v>0.97435897435897434</v>
      </c>
      <c r="C59" s="16">
        <f>Лютий!S9</f>
        <v>0.97964376590330793</v>
      </c>
      <c r="D59" s="16">
        <f>Березень!S9</f>
        <v>0.97201017811704837</v>
      </c>
      <c r="E59" s="16">
        <f>Квітень!S9</f>
        <v>0.97201017811704837</v>
      </c>
      <c r="F59" s="16">
        <f>Травень!S9</f>
        <v>0.97201017811704837</v>
      </c>
      <c r="G59" s="16">
        <f>вересень!S9</f>
        <v>0.96059113300492616</v>
      </c>
      <c r="H59" s="16">
        <f>жовтень!S9</f>
        <v>0.96296296296296291</v>
      </c>
      <c r="I59" s="16">
        <f>листопад!S9</f>
        <v>0.96296296296296291</v>
      </c>
      <c r="J59" s="16" t="e">
        <f t="shared" si="13"/>
        <v>#DIV/0!</v>
      </c>
    </row>
    <row r="60" spans="1:10" ht="15.75">
      <c r="A60" s="2">
        <v>35</v>
      </c>
      <c r="B60" s="16">
        <f>Січень!S10</f>
        <v>0.94301994301994307</v>
      </c>
      <c r="C60" s="16">
        <f>Лютий!S10</f>
        <v>0.92757660167130918</v>
      </c>
      <c r="D60" s="16">
        <f>Березень!S10</f>
        <v>0.94350282485875703</v>
      </c>
      <c r="E60" s="16">
        <f>Квітень!S10</f>
        <v>0.94915254237288138</v>
      </c>
      <c r="F60" s="16">
        <f>Травень!S10</f>
        <v>0.95184135977337114</v>
      </c>
      <c r="G60" s="16">
        <f>вересень!S10</f>
        <v>0.90489913544668588</v>
      </c>
      <c r="H60" s="16">
        <f>жовтень!S10</f>
        <v>0.91117478510028649</v>
      </c>
      <c r="I60" s="16">
        <f>листопад!S10</f>
        <v>0.92550143266475648</v>
      </c>
      <c r="J60" s="16" t="e">
        <f t="shared" si="13"/>
        <v>#DIV/0!</v>
      </c>
    </row>
    <row r="61" spans="1:10" ht="15.75">
      <c r="A61" s="2">
        <v>41</v>
      </c>
      <c r="B61" s="16">
        <f>Січень!S11</f>
        <v>0.93457943925233644</v>
      </c>
      <c r="C61" s="16">
        <f>Лютий!S11</f>
        <v>0.92727272727272725</v>
      </c>
      <c r="D61" s="16">
        <f>Березень!S11</f>
        <v>0.96226415094339623</v>
      </c>
      <c r="E61" s="16">
        <f>Квітень!S11</f>
        <v>0.96261682242990654</v>
      </c>
      <c r="F61" s="16">
        <f>Травень!S11</f>
        <v>0.96261682242990654</v>
      </c>
      <c r="G61" s="16">
        <f>вересень!S11</f>
        <v>0.96116504854368934</v>
      </c>
      <c r="H61" s="16">
        <f>жовтень!S11</f>
        <v>0.97115384615384615</v>
      </c>
      <c r="I61" s="16">
        <f>листопад!S11</f>
        <v>0.96190476190476193</v>
      </c>
      <c r="J61" s="16" t="e">
        <f t="shared" si="13"/>
        <v>#DIV/0!</v>
      </c>
    </row>
    <row r="62" spans="1:10" ht="15.75">
      <c r="A62" s="2">
        <v>48</v>
      </c>
      <c r="B62" s="16">
        <f>Січень!S12</f>
        <v>0.92244897959183669</v>
      </c>
      <c r="C62" s="16">
        <f>Лютий!S12</f>
        <v>0.91235059760956172</v>
      </c>
      <c r="D62" s="16">
        <f>Березень!S12</f>
        <v>0.91967871485943775</v>
      </c>
      <c r="E62" s="16">
        <f>Квітень!S12</f>
        <v>0.91967871485943775</v>
      </c>
      <c r="F62" s="16">
        <f>Травень!S12</f>
        <v>0.92712550607287447</v>
      </c>
      <c r="G62" s="16">
        <f>вересень!S12</f>
        <v>0.92720306513409967</v>
      </c>
      <c r="H62" s="16">
        <f>жовтень!S12</f>
        <v>0.92720306513409967</v>
      </c>
      <c r="I62" s="16">
        <f>листопад!S12</f>
        <v>0.92720306513409967</v>
      </c>
      <c r="J62" s="16" t="e">
        <f t="shared" si="13"/>
        <v>#DIV/0!</v>
      </c>
    </row>
    <row r="63" spans="1:10" ht="15.75">
      <c r="A63" s="2">
        <v>53</v>
      </c>
      <c r="B63" s="16">
        <f>Січень!S13</f>
        <v>0.93409742120343842</v>
      </c>
      <c r="C63" s="16">
        <f>Лютий!S13</f>
        <v>0.92765957446808511</v>
      </c>
      <c r="D63" s="16">
        <f>Березень!S13</f>
        <v>0.93266475644699143</v>
      </c>
      <c r="E63" s="16">
        <f>Квітень!S13</f>
        <v>0.9368723098995696</v>
      </c>
      <c r="F63" s="16">
        <f>Травень!S13</f>
        <v>0.93821839080459768</v>
      </c>
      <c r="G63" s="16">
        <f>вересень!S13</f>
        <v>0.94794520547945205</v>
      </c>
      <c r="H63" s="16">
        <f>жовтень!S13</f>
        <v>0.94801641586867302</v>
      </c>
      <c r="I63" s="16">
        <f>листопад!S13</f>
        <v>0.94794520547945205</v>
      </c>
      <c r="J63" s="16" t="e">
        <f t="shared" si="13"/>
        <v>#DIV/0!</v>
      </c>
    </row>
    <row r="64" spans="1:10" ht="15.75">
      <c r="A64" s="2">
        <v>66</v>
      </c>
      <c r="B64" s="16">
        <f>Січень!S14</f>
        <v>0.93360995850622408</v>
      </c>
      <c r="C64" s="16">
        <f>Лютий!S14</f>
        <v>0.93305439330543938</v>
      </c>
      <c r="D64" s="16">
        <f>Березень!S14</f>
        <v>0.93305439330543938</v>
      </c>
      <c r="E64" s="16">
        <f>Квітень!S14</f>
        <v>0.95798319327731096</v>
      </c>
      <c r="F64" s="16">
        <f>Травень!S14</f>
        <v>0.95798319327731096</v>
      </c>
      <c r="G64" s="16">
        <f>вересень!S14</f>
        <v>0.94422310756972117</v>
      </c>
      <c r="H64" s="16">
        <f>жовтень!S14</f>
        <v>0.96</v>
      </c>
      <c r="I64" s="16">
        <f>листопад!S14</f>
        <v>0.96</v>
      </c>
      <c r="J64" s="16" t="e">
        <f t="shared" si="13"/>
        <v>#DIV/0!</v>
      </c>
    </row>
    <row r="65" spans="1:10" ht="15.75">
      <c r="A65" s="2">
        <v>120</v>
      </c>
      <c r="B65" s="16">
        <f>Січень!S15</f>
        <v>0.9850746268656716</v>
      </c>
      <c r="C65" s="16">
        <f>Лютий!S15</f>
        <v>0.9779411764705882</v>
      </c>
      <c r="D65" s="16">
        <f>Березень!S15</f>
        <v>0.97058823529411764</v>
      </c>
      <c r="E65" s="16">
        <f>Квітень!S15</f>
        <v>0.97080291970802923</v>
      </c>
      <c r="F65" s="16">
        <f>Травень!S15</f>
        <v>0.94927536231884058</v>
      </c>
      <c r="G65" s="16">
        <f>вересень!S15</f>
        <v>0.9779411764705882</v>
      </c>
      <c r="H65" s="16">
        <f>жовтень!S15</f>
        <v>0.96296296296296291</v>
      </c>
      <c r="I65" s="16">
        <f>листопад!S15</f>
        <v>0.97037037037037033</v>
      </c>
      <c r="J65" s="16" t="e">
        <f t="shared" si="13"/>
        <v>#DIV/0!</v>
      </c>
    </row>
    <row r="66" spans="1:10" ht="15.75">
      <c r="A66" s="2" t="s">
        <v>24</v>
      </c>
      <c r="B66" s="16">
        <f>Січень!S16</f>
        <v>0.94829800899165062</v>
      </c>
      <c r="C66" s="16">
        <f>Лютий!S16</f>
        <v>0.94324667089410275</v>
      </c>
      <c r="D66" s="16">
        <f>Березень!S16</f>
        <v>0.9500959692898272</v>
      </c>
      <c r="E66" s="16">
        <f>Квітень!S16</f>
        <v>0.95289971163088749</v>
      </c>
      <c r="F66" s="16">
        <f>Травень!S16</f>
        <v>0.95346598202824129</v>
      </c>
      <c r="G66" s="16">
        <f>вересень!S16</f>
        <v>0.9319041614123581</v>
      </c>
      <c r="H66" s="16">
        <f>жовтень!S16</f>
        <v>0.93529040404040409</v>
      </c>
      <c r="I66" s="16">
        <f>листопад!S16</f>
        <v>0.9386658235852039</v>
      </c>
      <c r="J66" s="16" t="e">
        <f t="shared" si="13"/>
        <v>#DIV/0!</v>
      </c>
    </row>
  </sheetData>
  <mergeCells count="41">
    <mergeCell ref="AI3:AI5"/>
    <mergeCell ref="T3:V3"/>
    <mergeCell ref="U4:V4"/>
    <mergeCell ref="AG4:AH4"/>
    <mergeCell ref="AF4:AF5"/>
    <mergeCell ref="AF3:AH3"/>
    <mergeCell ref="AE4:AE5"/>
    <mergeCell ref="AC4:AC5"/>
    <mergeCell ref="AA4:AB4"/>
    <mergeCell ref="N3:P3"/>
    <mergeCell ref="W3:Y3"/>
    <mergeCell ref="N4:N5"/>
    <mergeCell ref="Z3:AB3"/>
    <mergeCell ref="AC3:AE3"/>
    <mergeCell ref="X4:Y4"/>
    <mergeCell ref="D2:P2"/>
    <mergeCell ref="O4:P4"/>
    <mergeCell ref="K4:K5"/>
    <mergeCell ref="H4:H5"/>
    <mergeCell ref="I4:J4"/>
    <mergeCell ref="AD4:AD5"/>
    <mergeCell ref="Q3:S3"/>
    <mergeCell ref="L4:M4"/>
    <mergeCell ref="W4:W5"/>
    <mergeCell ref="Z4:Z5"/>
    <mergeCell ref="B4:B5"/>
    <mergeCell ref="T4:T5"/>
    <mergeCell ref="E4:E5"/>
    <mergeCell ref="F4:G4"/>
    <mergeCell ref="K3:M3"/>
    <mergeCell ref="R4:S4"/>
    <mergeCell ref="D54:D55"/>
    <mergeCell ref="E3:G3"/>
    <mergeCell ref="C4:D4"/>
    <mergeCell ref="Q4:Q5"/>
    <mergeCell ref="A53:A55"/>
    <mergeCell ref="B54:B55"/>
    <mergeCell ref="C54:C55"/>
    <mergeCell ref="A3:A5"/>
    <mergeCell ref="B3:D3"/>
    <mergeCell ref="H3:J3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Січень</vt:lpstr>
      <vt:lpstr>Лютий</vt:lpstr>
      <vt:lpstr>Березень</vt:lpstr>
      <vt:lpstr>Квітень</vt:lpstr>
      <vt:lpstr>Травень</vt:lpstr>
      <vt:lpstr>вересень</vt:lpstr>
      <vt:lpstr>жовтень</vt:lpstr>
      <vt:lpstr>листопад</vt:lpstr>
      <vt:lpstr>грудень</vt:lpstr>
      <vt:lpstr>за рік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2015-10-02T09:39:39Z</cp:lastPrinted>
  <dcterms:created xsi:type="dcterms:W3CDTF">1996-10-08T23:32:33Z</dcterms:created>
  <dcterms:modified xsi:type="dcterms:W3CDTF">2015-12-01T12:18:58Z</dcterms:modified>
</cp:coreProperties>
</file>