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activeTab="1"/>
  </bookViews>
  <sheets>
    <sheet name="ЗЗСО" sheetId="1" r:id="rId1"/>
    <sheet name="укр" sheetId="2" r:id="rId2"/>
    <sheet name="інкл" sheetId="3" r:id="rId3"/>
    <sheet name="профільні" sheetId="4" r:id="rId4"/>
    <sheet name="поглиблене" sheetId="5" r:id="rId5"/>
    <sheet name="гімназійні" sheetId="6" r:id="rId6"/>
    <sheet name="типи закладів" sheetId="7" r:id="rId7"/>
    <sheet name="мова навчання" sheetId="8" r:id="rId8"/>
    <sheet name="ГПД" sheetId="9" r:id="rId9"/>
    <sheet name="вечірня" sheetId="10" r:id="rId10"/>
    <sheet name="приватні" sheetId="11" r:id="rId11"/>
  </sheets>
  <definedNames>
    <definedName name="_xlnm.Print_Area" localSheetId="7">'мова навчання'!$A$1:$F$14</definedName>
    <definedName name="_xlnm.Print_Area" localSheetId="4">'поглиблене'!$A$1:$G$47</definedName>
    <definedName name="_xlnm.Print_Area" localSheetId="1">'укр'!$A$1:$AF$41</definedName>
  </definedNames>
  <calcPr fullCalcOnLoad="1"/>
</workbook>
</file>

<file path=xl/sharedStrings.xml><?xml version="1.0" encoding="utf-8"?>
<sst xmlns="http://schemas.openxmlformats.org/spreadsheetml/2006/main" count="580" uniqueCount="164">
  <si>
    <t>№</t>
  </si>
  <si>
    <t xml:space="preserve">         Школа I ступеня</t>
  </si>
  <si>
    <t>Усього</t>
  </si>
  <si>
    <t xml:space="preserve">                  Школа II ступеня</t>
  </si>
  <si>
    <t xml:space="preserve">     Школа III ступеня</t>
  </si>
  <si>
    <t>Серед.нап-сть</t>
  </si>
  <si>
    <t>п/п</t>
  </si>
  <si>
    <t>Школи</t>
  </si>
  <si>
    <t>1 кл.</t>
  </si>
  <si>
    <t>2 кл.</t>
  </si>
  <si>
    <t>3 кл</t>
  </si>
  <si>
    <t>4 кл.</t>
  </si>
  <si>
    <t>1-4 класи</t>
  </si>
  <si>
    <t>5 класи</t>
  </si>
  <si>
    <t>6 класи</t>
  </si>
  <si>
    <t>7 класи</t>
  </si>
  <si>
    <t>8 класи</t>
  </si>
  <si>
    <t>9 класи</t>
  </si>
  <si>
    <t>5-9 класи</t>
  </si>
  <si>
    <t>10 класи</t>
  </si>
  <si>
    <t>11 класи</t>
  </si>
  <si>
    <t>10-11 класи</t>
  </si>
  <si>
    <t>1-11 класи</t>
  </si>
  <si>
    <t>кл.</t>
  </si>
  <si>
    <t>уч.</t>
  </si>
  <si>
    <t>уч</t>
  </si>
  <si>
    <t>уч-ся</t>
  </si>
  <si>
    <t>кл</t>
  </si>
  <si>
    <t>Всього</t>
  </si>
  <si>
    <t>1-4</t>
  </si>
  <si>
    <t>5-9</t>
  </si>
  <si>
    <t>10-11</t>
  </si>
  <si>
    <t>1-11</t>
  </si>
  <si>
    <t>№п/п</t>
  </si>
  <si>
    <t>Клас</t>
  </si>
  <si>
    <t>Кількість класів</t>
  </si>
  <si>
    <t xml:space="preserve">Кількість учнів </t>
  </si>
  <si>
    <t>10-А</t>
  </si>
  <si>
    <t>Разом</t>
  </si>
  <si>
    <t>11-А</t>
  </si>
  <si>
    <t>Кількість учнів</t>
  </si>
  <si>
    <t xml:space="preserve">Разом </t>
  </si>
  <si>
    <t>8-А</t>
  </si>
  <si>
    <t>9-А</t>
  </si>
  <si>
    <t>англійська мова</t>
  </si>
  <si>
    <t>математика</t>
  </si>
  <si>
    <t>українська мова</t>
  </si>
  <si>
    <t>11-Б</t>
  </si>
  <si>
    <t>Додаток 1</t>
  </si>
  <si>
    <t>Додаток 2</t>
  </si>
  <si>
    <t>Додаток 3</t>
  </si>
  <si>
    <t>Додаток 4</t>
  </si>
  <si>
    <t>12 класи</t>
  </si>
  <si>
    <t>веч</t>
  </si>
  <si>
    <t>ХВК № 18</t>
  </si>
  <si>
    <t>ДВК № 12</t>
  </si>
  <si>
    <t>Разом ХВ(з)Ш № 3</t>
  </si>
  <si>
    <t>К-ть</t>
  </si>
  <si>
    <t>класів</t>
  </si>
  <si>
    <t xml:space="preserve">К-ть </t>
  </si>
  <si>
    <t>учнів</t>
  </si>
  <si>
    <t>ХГ № 12</t>
  </si>
  <si>
    <t>РАЗОМ:</t>
  </si>
  <si>
    <t>ХГ № 34</t>
  </si>
  <si>
    <t>ВСЬОГО:</t>
  </si>
  <si>
    <t>№№ гімназії</t>
  </si>
  <si>
    <t>Додаток 5</t>
  </si>
  <si>
    <t>8-Б</t>
  </si>
  <si>
    <t>Мережа</t>
  </si>
  <si>
    <t>№ з/п</t>
  </si>
  <si>
    <t>Ліцеї</t>
  </si>
  <si>
    <t>Гімназії</t>
  </si>
  <si>
    <t xml:space="preserve">Спеціалізовані школи </t>
  </si>
  <si>
    <t>НВК</t>
  </si>
  <si>
    <t>№ закладу</t>
  </si>
  <si>
    <t>усього класів</t>
  </si>
  <si>
    <t>усього учнів</t>
  </si>
  <si>
    <t>із них ліцейських</t>
  </si>
  <si>
    <t>із них гімназійних</t>
  </si>
  <si>
    <t>із них спеціалізованих</t>
  </si>
  <si>
    <t>Район</t>
  </si>
  <si>
    <t>Всього навчальних закладів</t>
  </si>
  <si>
    <t>мова навчання</t>
  </si>
  <si>
    <t>кількість закладів</t>
  </si>
  <si>
    <t>кількість учнів</t>
  </si>
  <si>
    <t>українська</t>
  </si>
  <si>
    <t>двомовні</t>
  </si>
  <si>
    <t>7, 12, 34, 35, 41, 48, 66</t>
  </si>
  <si>
    <t>10, 53, 120</t>
  </si>
  <si>
    <t>з групами продовженого дня та учнями у них</t>
  </si>
  <si>
    <t xml:space="preserve">Кількість груп </t>
  </si>
  <si>
    <t>разом</t>
  </si>
  <si>
    <t>Додаток 8</t>
  </si>
  <si>
    <t>Додаток 7</t>
  </si>
  <si>
    <t>Додаток 6</t>
  </si>
  <si>
    <t xml:space="preserve">Мережа ХВ(з)Ш № 3 </t>
  </si>
  <si>
    <t>Серед нап-сть</t>
  </si>
  <si>
    <t>9-Б</t>
  </si>
  <si>
    <t>В  колоніях</t>
  </si>
  <si>
    <t>всього</t>
  </si>
  <si>
    <t>біологія</t>
  </si>
  <si>
    <t>5-Б</t>
  </si>
  <si>
    <t>6-Б</t>
  </si>
  <si>
    <t>5-А</t>
  </si>
  <si>
    <t>7-Б</t>
  </si>
  <si>
    <t>Предмет</t>
  </si>
  <si>
    <t>6-А</t>
  </si>
  <si>
    <t>5- А, Б, В</t>
  </si>
  <si>
    <t>Основ'янський</t>
  </si>
  <si>
    <t>Додаток 9</t>
  </si>
  <si>
    <t>Начальник Управління освіти</t>
  </si>
  <si>
    <t>5-В</t>
  </si>
  <si>
    <t>7-А</t>
  </si>
  <si>
    <t>6 – А, Б, В</t>
  </si>
  <si>
    <t>назва НЗ</t>
  </si>
  <si>
    <t>Харківська загальноосвітня онлайн-школа І-ІІІ ступенів "Альтернатива" Харківської області</t>
  </si>
  <si>
    <t xml:space="preserve">Мережа закладів загальної середньої освіти Основ'янського району м.Харкова </t>
  </si>
  <si>
    <t xml:space="preserve">Мережа закладів загальної середньої освіти Основ'янського району м. Харкова з українською мовою навчання </t>
  </si>
  <si>
    <t xml:space="preserve">Мережа закладів загальної середньої освіти Основ'янського району м. Харкова з російською мовою навчання </t>
  </si>
  <si>
    <t xml:space="preserve"> закладів загальної середньої освіти 
Основ'янського району м. Харкова</t>
  </si>
  <si>
    <t xml:space="preserve">Мережа приватних закладів загальної середньої освіти Основ'янського району м.Харкова </t>
  </si>
  <si>
    <t>№ ЗЗСО</t>
  </si>
  <si>
    <t>№ 
ЗЗСО</t>
  </si>
  <si>
    <t>ЗЗСО</t>
  </si>
  <si>
    <t>6-В</t>
  </si>
  <si>
    <t>7 – А, Б, В</t>
  </si>
  <si>
    <t>5-А, Б, В</t>
  </si>
  <si>
    <t>заклади освіти</t>
  </si>
  <si>
    <t>10-12 класи</t>
  </si>
  <si>
    <t>1-12 класи</t>
  </si>
  <si>
    <t>ХСІЗО № 27</t>
  </si>
  <si>
    <t>Профільний предмет</t>
  </si>
  <si>
    <t>історія</t>
  </si>
  <si>
    <t>українська мова та література</t>
  </si>
  <si>
    <t>11-В</t>
  </si>
  <si>
    <t>економіка</t>
  </si>
  <si>
    <t>7-В</t>
  </si>
  <si>
    <t>8-В</t>
  </si>
  <si>
    <t>8 – А, Б, В</t>
  </si>
  <si>
    <t>6-А, Б, В</t>
  </si>
  <si>
    <t>на 2020/2021 навчальний рік</t>
  </si>
  <si>
    <t>О.С.НИЖНИК</t>
  </si>
  <si>
    <t>Харківський ліцей "ІТ СТЕП СКУЛ ХАРКІВ" Харківської області</t>
  </si>
  <si>
    <t xml:space="preserve">Мережа закладів загальної середньої освіти Основ'янського району м. Харкова, в яких 20% предметів вивчається російською мовою </t>
  </si>
  <si>
    <t>М Е Р Е Ж А 
класів з вивченням профільного предмету у закладах загальної середньої освіти Основ'янського району м. Харкова
на 2020/2021 навчальний рік</t>
  </si>
  <si>
    <t>історія України</t>
  </si>
  <si>
    <t>біологія і екологія</t>
  </si>
  <si>
    <t>10-Б, В</t>
  </si>
  <si>
    <t>4-А.Б.В</t>
  </si>
  <si>
    <t>9-В</t>
  </si>
  <si>
    <t>4-11</t>
  </si>
  <si>
    <t xml:space="preserve">Мережа класів з поглибленим вивченням предметів 
у закладах загальної середньої освіти
Основ'янського району м. Харкова 
на 2020/2021 навчальний рік
</t>
  </si>
  <si>
    <t>11-А, Б, В</t>
  </si>
  <si>
    <t>9 – А, Б, В</t>
  </si>
  <si>
    <t>7-А, Б, В</t>
  </si>
  <si>
    <t>8-А, Б</t>
  </si>
  <si>
    <t>9-А, Б, В</t>
  </si>
  <si>
    <t xml:space="preserve">Мережа гімназійних класів у гімназіях 
Основ'янського району м. Харкова 
на 2020/2021 навчальний рік
</t>
  </si>
  <si>
    <t xml:space="preserve">ЗЗСО Основ'янського району на 2020/2021 навчальний рік за типами  закладів освіти </t>
  </si>
  <si>
    <t>Мережа закладів загальної середньої освіти Основ'янського району м.Харкова 
за мовами навчання на початок 2020/2021 навчального року</t>
  </si>
  <si>
    <t>Алгебра і початки аналізу, геометрія</t>
  </si>
  <si>
    <t>4-6</t>
  </si>
  <si>
    <t>Мережа закладів загальної середньої освіти Основ'янського району м.Харкова з класами з інклюзивним навчанням</t>
  </si>
  <si>
    <t>Додаток 10</t>
  </si>
</sst>
</file>

<file path=xl/styles.xml><?xml version="1.0" encoding="utf-8"?>
<styleSheet xmlns="http://schemas.openxmlformats.org/spreadsheetml/2006/main">
  <numFmts count="5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[$-FC19]d\ mmmm\ yyyy\ &quot;г.&quot;"/>
    <numFmt numFmtId="198" formatCode="&quot;Так&quot;;&quot;Так&quot;;&quot;Ні&quot;"/>
    <numFmt numFmtId="199" formatCode="&quot;Істина&quot;;&quot;Істина&quot;;&quot;Хибність&quot;"/>
    <numFmt numFmtId="200" formatCode="&quot;Увімк&quot;;&quot;Увімк&quot;;&quot;Вимк&quot;"/>
    <numFmt numFmtId="201" formatCode="[$€-2]\ ###,000_);[Red]\([$€-2]\ ###,000\)"/>
    <numFmt numFmtId="202" formatCode="0.000"/>
    <numFmt numFmtId="203" formatCode="&quot;Да&quot;;&quot;Да&quot;;&quot;Нет&quot;"/>
    <numFmt numFmtId="204" formatCode="&quot;Истина&quot;;&quot;Истина&quot;;&quot;Ложь&quot;"/>
    <numFmt numFmtId="205" formatCode="&quot;Вкл&quot;;&quot;Вкл&quot;;&quot;Выкл&quot;"/>
  </numFmts>
  <fonts count="56">
    <font>
      <sz val="10"/>
      <name val="Arial"/>
      <family val="0"/>
    </font>
    <font>
      <b/>
      <sz val="10"/>
      <name val="Arial Cyr"/>
      <family val="0"/>
    </font>
    <font>
      <sz val="10"/>
      <name val="Arial Cyr"/>
      <family val="2"/>
    </font>
    <font>
      <sz val="12"/>
      <name val="Arial Cyr"/>
      <family val="2"/>
    </font>
    <font>
      <b/>
      <sz val="12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9"/>
      <name val="Arial Cyr"/>
      <family val="0"/>
    </font>
    <font>
      <b/>
      <sz val="10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u val="single"/>
      <sz val="10"/>
      <name val="Times New Roman"/>
      <family val="1"/>
    </font>
    <font>
      <sz val="11"/>
      <name val="Times New Roman"/>
      <family val="1"/>
    </font>
    <font>
      <sz val="14"/>
      <name val="Arial Cyr"/>
      <family val="0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444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" fillId="0" borderId="10" xfId="0" applyFont="1" applyFill="1" applyBorder="1" applyAlignment="1">
      <alignment wrapText="1"/>
    </xf>
    <xf numFmtId="0" fontId="1" fillId="0" borderId="11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5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7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1" fillId="0" borderId="22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23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0" fontId="2" fillId="0" borderId="25" xfId="0" applyFont="1" applyFill="1" applyBorder="1" applyAlignment="1">
      <alignment/>
    </xf>
    <xf numFmtId="0" fontId="1" fillId="0" borderId="26" xfId="0" applyFont="1" applyFill="1" applyBorder="1" applyAlignment="1">
      <alignment/>
    </xf>
    <xf numFmtId="0" fontId="2" fillId="0" borderId="27" xfId="0" applyFont="1" applyFill="1" applyBorder="1" applyAlignment="1">
      <alignment/>
    </xf>
    <xf numFmtId="0" fontId="1" fillId="0" borderId="28" xfId="0" applyFont="1" applyFill="1" applyBorder="1" applyAlignment="1">
      <alignment/>
    </xf>
    <xf numFmtId="0" fontId="2" fillId="0" borderId="29" xfId="0" applyFont="1" applyFill="1" applyBorder="1" applyAlignment="1">
      <alignment/>
    </xf>
    <xf numFmtId="0" fontId="2" fillId="0" borderId="30" xfId="0" applyFont="1" applyFill="1" applyBorder="1" applyAlignment="1">
      <alignment/>
    </xf>
    <xf numFmtId="0" fontId="1" fillId="0" borderId="27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1" fillId="0" borderId="32" xfId="0" applyFont="1" applyFill="1" applyBorder="1" applyAlignment="1">
      <alignment/>
    </xf>
    <xf numFmtId="0" fontId="1" fillId="0" borderId="24" xfId="0" applyFont="1" applyFill="1" applyBorder="1" applyAlignment="1">
      <alignment/>
    </xf>
    <xf numFmtId="0" fontId="1" fillId="0" borderId="33" xfId="0" applyFont="1" applyFill="1" applyBorder="1" applyAlignment="1">
      <alignment/>
    </xf>
    <xf numFmtId="0" fontId="1" fillId="0" borderId="34" xfId="0" applyFont="1" applyFill="1" applyBorder="1" applyAlignment="1">
      <alignment/>
    </xf>
    <xf numFmtId="0" fontId="1" fillId="0" borderId="22" xfId="0" applyFont="1" applyFill="1" applyBorder="1" applyAlignment="1">
      <alignment/>
    </xf>
    <xf numFmtId="0" fontId="1" fillId="0" borderId="35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29" xfId="0" applyFont="1" applyFill="1" applyBorder="1" applyAlignment="1">
      <alignment/>
    </xf>
    <xf numFmtId="0" fontId="2" fillId="0" borderId="36" xfId="0" applyFont="1" applyFill="1" applyBorder="1" applyAlignment="1">
      <alignment/>
    </xf>
    <xf numFmtId="0" fontId="2" fillId="0" borderId="37" xfId="0" applyFont="1" applyFill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Fill="1" applyBorder="1" applyAlignment="1" applyProtection="1">
      <alignment horizontal="center"/>
      <protection locked="0"/>
    </xf>
    <xf numFmtId="196" fontId="0" fillId="0" borderId="0" xfId="0" applyNumberFormat="1" applyFill="1" applyBorder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6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" fillId="0" borderId="38" xfId="0" applyFont="1" applyFill="1" applyBorder="1" applyAlignment="1">
      <alignment/>
    </xf>
    <xf numFmtId="0" fontId="1" fillId="0" borderId="39" xfId="0" applyFont="1" applyFill="1" applyBorder="1" applyAlignment="1">
      <alignment/>
    </xf>
    <xf numFmtId="0" fontId="1" fillId="0" borderId="40" xfId="0" applyFont="1" applyFill="1" applyBorder="1" applyAlignment="1">
      <alignment/>
    </xf>
    <xf numFmtId="0" fontId="1" fillId="0" borderId="41" xfId="0" applyFont="1" applyFill="1" applyBorder="1" applyAlignment="1">
      <alignment/>
    </xf>
    <xf numFmtId="0" fontId="6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5" fillId="0" borderId="42" xfId="0" applyFont="1" applyFill="1" applyBorder="1" applyAlignment="1">
      <alignment/>
    </xf>
    <xf numFmtId="0" fontId="5" fillId="0" borderId="43" xfId="0" applyFont="1" applyFill="1" applyBorder="1" applyAlignment="1">
      <alignment/>
    </xf>
    <xf numFmtId="0" fontId="2" fillId="0" borderId="42" xfId="0" applyFont="1" applyFill="1" applyBorder="1" applyAlignment="1">
      <alignment/>
    </xf>
    <xf numFmtId="0" fontId="6" fillId="0" borderId="34" xfId="0" applyFont="1" applyFill="1" applyBorder="1" applyAlignment="1">
      <alignment horizontal="center"/>
    </xf>
    <xf numFmtId="0" fontId="6" fillId="0" borderId="44" xfId="0" applyFont="1" applyFill="1" applyBorder="1" applyAlignment="1">
      <alignment/>
    </xf>
    <xf numFmtId="0" fontId="4" fillId="0" borderId="45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5" fillId="0" borderId="34" xfId="0" applyFont="1" applyFill="1" applyBorder="1" applyAlignment="1">
      <alignment/>
    </xf>
    <xf numFmtId="0" fontId="6" fillId="0" borderId="14" xfId="0" applyFont="1" applyFill="1" applyBorder="1" applyAlignment="1">
      <alignment horizontal="center"/>
    </xf>
    <xf numFmtId="0" fontId="1" fillId="0" borderId="46" xfId="0" applyFont="1" applyFill="1" applyBorder="1" applyAlignment="1">
      <alignment/>
    </xf>
    <xf numFmtId="0" fontId="1" fillId="0" borderId="31" xfId="0" applyFont="1" applyFill="1" applyBorder="1" applyAlignment="1">
      <alignment/>
    </xf>
    <xf numFmtId="0" fontId="1" fillId="0" borderId="42" xfId="0" applyFont="1" applyFill="1" applyBorder="1" applyAlignment="1">
      <alignment/>
    </xf>
    <xf numFmtId="0" fontId="4" fillId="0" borderId="47" xfId="0" applyFont="1" applyFill="1" applyBorder="1" applyAlignment="1">
      <alignment horizontal="center"/>
    </xf>
    <xf numFmtId="0" fontId="2" fillId="0" borderId="48" xfId="0" applyFont="1" applyFill="1" applyBorder="1" applyAlignment="1">
      <alignment/>
    </xf>
    <xf numFmtId="0" fontId="1" fillId="0" borderId="49" xfId="0" applyFont="1" applyFill="1" applyBorder="1" applyAlignment="1">
      <alignment/>
    </xf>
    <xf numFmtId="0" fontId="1" fillId="0" borderId="50" xfId="0" applyFont="1" applyFill="1" applyBorder="1" applyAlignment="1">
      <alignment/>
    </xf>
    <xf numFmtId="0" fontId="5" fillId="0" borderId="35" xfId="0" applyFont="1" applyFill="1" applyBorder="1" applyAlignment="1">
      <alignment/>
    </xf>
    <xf numFmtId="0" fontId="7" fillId="0" borderId="34" xfId="0" applyFont="1" applyFill="1" applyBorder="1" applyAlignment="1">
      <alignment/>
    </xf>
    <xf numFmtId="0" fontId="5" fillId="0" borderId="40" xfId="0" applyFont="1" applyFill="1" applyBorder="1" applyAlignment="1">
      <alignment/>
    </xf>
    <xf numFmtId="0" fontId="6" fillId="0" borderId="22" xfId="0" applyFont="1" applyFill="1" applyBorder="1" applyAlignment="1">
      <alignment horizontal="center"/>
    </xf>
    <xf numFmtId="0" fontId="1" fillId="0" borderId="51" xfId="0" applyFont="1" applyFill="1" applyBorder="1" applyAlignment="1">
      <alignment/>
    </xf>
    <xf numFmtId="0" fontId="6" fillId="0" borderId="34" xfId="0" applyFont="1" applyFill="1" applyBorder="1" applyAlignment="1">
      <alignment/>
    </xf>
    <xf numFmtId="0" fontId="1" fillId="0" borderId="48" xfId="0" applyFont="1" applyFill="1" applyBorder="1" applyAlignment="1">
      <alignment/>
    </xf>
    <xf numFmtId="0" fontId="6" fillId="0" borderId="35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" fillId="0" borderId="52" xfId="0" applyFont="1" applyFill="1" applyBorder="1" applyAlignment="1">
      <alignment/>
    </xf>
    <xf numFmtId="0" fontId="2" fillId="0" borderId="53" xfId="0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Alignment="1">
      <alignment/>
    </xf>
    <xf numFmtId="0" fontId="10" fillId="0" borderId="29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/>
    </xf>
    <xf numFmtId="0" fontId="10" fillId="0" borderId="31" xfId="0" applyFont="1" applyFill="1" applyBorder="1" applyAlignment="1">
      <alignment horizontal="center" vertical="center" wrapText="1"/>
    </xf>
    <xf numFmtId="0" fontId="10" fillId="0" borderId="54" xfId="0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10" fillId="0" borderId="29" xfId="0" applyFont="1" applyFill="1" applyBorder="1" applyAlignment="1">
      <alignment horizontal="center"/>
    </xf>
    <xf numFmtId="0" fontId="10" fillId="0" borderId="29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right" vertical="center"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1" fillId="0" borderId="14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2" fillId="0" borderId="18" xfId="0" applyFont="1" applyFill="1" applyBorder="1" applyAlignment="1">
      <alignment/>
    </xf>
    <xf numFmtId="0" fontId="2" fillId="0" borderId="32" xfId="0" applyFont="1" applyFill="1" applyBorder="1" applyAlignment="1">
      <alignment/>
    </xf>
    <xf numFmtId="0" fontId="1" fillId="0" borderId="55" xfId="0" applyFont="1" applyFill="1" applyBorder="1" applyAlignment="1">
      <alignment/>
    </xf>
    <xf numFmtId="0" fontId="1" fillId="0" borderId="30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2" fillId="0" borderId="30" xfId="0" applyFont="1" applyFill="1" applyBorder="1" applyAlignment="1">
      <alignment/>
    </xf>
    <xf numFmtId="0" fontId="2" fillId="0" borderId="29" xfId="0" applyFont="1" applyFill="1" applyBorder="1" applyAlignment="1">
      <alignment/>
    </xf>
    <xf numFmtId="0" fontId="1" fillId="0" borderId="56" xfId="0" applyFont="1" applyFill="1" applyBorder="1" applyAlignment="1">
      <alignment/>
    </xf>
    <xf numFmtId="0" fontId="6" fillId="0" borderId="12" xfId="0" applyFont="1" applyBorder="1" applyAlignment="1">
      <alignment horizontal="center" wrapText="1"/>
    </xf>
    <xf numFmtId="0" fontId="6" fillId="0" borderId="21" xfId="0" applyFont="1" applyBorder="1" applyAlignment="1">
      <alignment horizontal="center" wrapText="1"/>
    </xf>
    <xf numFmtId="0" fontId="6" fillId="0" borderId="20" xfId="0" applyFont="1" applyBorder="1" applyAlignment="1">
      <alignment horizontal="center" wrapText="1"/>
    </xf>
    <xf numFmtId="0" fontId="6" fillId="0" borderId="0" xfId="0" applyFont="1" applyBorder="1" applyAlignment="1">
      <alignment wrapText="1"/>
    </xf>
    <xf numFmtId="0" fontId="10" fillId="0" borderId="0" xfId="0" applyFont="1" applyAlignment="1">
      <alignment horizontal="right"/>
    </xf>
    <xf numFmtId="0" fontId="6" fillId="0" borderId="29" xfId="0" applyFont="1" applyFill="1" applyBorder="1" applyAlignment="1">
      <alignment horizontal="center"/>
    </xf>
    <xf numFmtId="0" fontId="5" fillId="0" borderId="0" xfId="0" applyFont="1" applyBorder="1" applyAlignment="1">
      <alignment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29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7" fillId="0" borderId="0" xfId="0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16" fillId="0" borderId="0" xfId="0" applyFont="1" applyFill="1" applyAlignment="1">
      <alignment horizontal="right"/>
    </xf>
    <xf numFmtId="0" fontId="5" fillId="0" borderId="0" xfId="0" applyFont="1" applyAlignment="1">
      <alignment horizontal="center" vertical="center" wrapText="1"/>
    </xf>
    <xf numFmtId="0" fontId="55" fillId="0" borderId="57" xfId="0" applyFont="1" applyBorder="1" applyAlignment="1">
      <alignment horizontal="center" vertical="center" wrapText="1"/>
    </xf>
    <xf numFmtId="0" fontId="55" fillId="0" borderId="33" xfId="0" applyFont="1" applyBorder="1" applyAlignment="1">
      <alignment horizontal="center" vertical="center" wrapText="1"/>
    </xf>
    <xf numFmtId="0" fontId="55" fillId="0" borderId="34" xfId="0" applyFont="1" applyBorder="1" applyAlignment="1">
      <alignment horizontal="center" vertical="center" wrapText="1"/>
    </xf>
    <xf numFmtId="0" fontId="55" fillId="0" borderId="0" xfId="0" applyFont="1" applyAlignment="1">
      <alignment vertical="center" wrapText="1"/>
    </xf>
    <xf numFmtId="0" fontId="55" fillId="0" borderId="25" xfId="0" applyFont="1" applyBorder="1" applyAlignment="1">
      <alignment horizontal="center" vertical="center" wrapText="1"/>
    </xf>
    <xf numFmtId="0" fontId="55" fillId="0" borderId="58" xfId="0" applyFont="1" applyBorder="1" applyAlignment="1">
      <alignment horizontal="center" vertical="center" wrapText="1"/>
    </xf>
    <xf numFmtId="0" fontId="55" fillId="0" borderId="45" xfId="0" applyFont="1" applyBorder="1" applyAlignment="1">
      <alignment horizontal="center" vertical="center" wrapText="1"/>
    </xf>
    <xf numFmtId="0" fontId="55" fillId="0" borderId="29" xfId="0" applyFont="1" applyBorder="1" applyAlignment="1">
      <alignment horizontal="center" vertical="center" wrapText="1"/>
    </xf>
    <xf numFmtId="0" fontId="55" fillId="0" borderId="59" xfId="0" applyFont="1" applyBorder="1" applyAlignment="1">
      <alignment horizontal="center" vertical="center" wrapText="1"/>
    </xf>
    <xf numFmtId="0" fontId="55" fillId="0" borderId="30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1" fillId="0" borderId="14" xfId="0" applyFont="1" applyFill="1" applyBorder="1" applyAlignment="1">
      <alignment horizontal="right"/>
    </xf>
    <xf numFmtId="0" fontId="1" fillId="0" borderId="18" xfId="0" applyFont="1" applyFill="1" applyBorder="1" applyAlignment="1">
      <alignment horizontal="center" vertical="center"/>
    </xf>
    <xf numFmtId="0" fontId="10" fillId="0" borderId="29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10" fillId="0" borderId="29" xfId="0" applyFont="1" applyBorder="1" applyAlignment="1">
      <alignment vertical="center" wrapText="1"/>
    </xf>
    <xf numFmtId="0" fontId="55" fillId="0" borderId="23" xfId="0" applyFont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6" fillId="0" borderId="29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top" wrapText="1"/>
    </xf>
    <xf numFmtId="0" fontId="4" fillId="0" borderId="60" xfId="0" applyFont="1" applyFill="1" applyBorder="1" applyAlignment="1">
      <alignment horizontal="center"/>
    </xf>
    <xf numFmtId="0" fontId="4" fillId="0" borderId="58" xfId="0" applyFont="1" applyFill="1" applyBorder="1" applyAlignment="1">
      <alignment horizontal="center"/>
    </xf>
    <xf numFmtId="0" fontId="4" fillId="0" borderId="59" xfId="0" applyFont="1" applyFill="1" applyBorder="1" applyAlignment="1">
      <alignment horizontal="center"/>
    </xf>
    <xf numFmtId="0" fontId="4" fillId="0" borderId="61" xfId="0" applyFont="1" applyFill="1" applyBorder="1" applyAlignment="1">
      <alignment horizontal="center"/>
    </xf>
    <xf numFmtId="0" fontId="5" fillId="0" borderId="46" xfId="0" applyFont="1" applyFill="1" applyBorder="1" applyAlignment="1">
      <alignment/>
    </xf>
    <xf numFmtId="0" fontId="5" fillId="0" borderId="62" xfId="0" applyFont="1" applyFill="1" applyBorder="1" applyAlignment="1">
      <alignment/>
    </xf>
    <xf numFmtId="0" fontId="6" fillId="0" borderId="43" xfId="0" applyFont="1" applyFill="1" applyBorder="1" applyAlignment="1">
      <alignment horizontal="center"/>
    </xf>
    <xf numFmtId="0" fontId="6" fillId="0" borderId="63" xfId="0" applyFont="1" applyFill="1" applyBorder="1" applyAlignment="1">
      <alignment horizontal="center"/>
    </xf>
    <xf numFmtId="0" fontId="6" fillId="0" borderId="44" xfId="0" applyFont="1" applyFill="1" applyBorder="1" applyAlignment="1">
      <alignment horizontal="center"/>
    </xf>
    <xf numFmtId="0" fontId="5" fillId="0" borderId="64" xfId="0" applyFont="1" applyFill="1" applyBorder="1" applyAlignment="1">
      <alignment/>
    </xf>
    <xf numFmtId="0" fontId="1" fillId="0" borderId="36" xfId="0" applyFont="1" applyFill="1" applyBorder="1" applyAlignment="1">
      <alignment/>
    </xf>
    <xf numFmtId="0" fontId="1" fillId="0" borderId="65" xfId="0" applyFont="1" applyFill="1" applyBorder="1" applyAlignment="1">
      <alignment/>
    </xf>
    <xf numFmtId="0" fontId="2" fillId="0" borderId="66" xfId="0" applyFont="1" applyFill="1" applyBorder="1" applyAlignment="1">
      <alignment/>
    </xf>
    <xf numFmtId="0" fontId="2" fillId="0" borderId="67" xfId="0" applyFont="1" applyFill="1" applyBorder="1" applyAlignment="1">
      <alignment/>
    </xf>
    <xf numFmtId="0" fontId="1" fillId="0" borderId="68" xfId="0" applyFont="1" applyFill="1" applyBorder="1" applyAlignment="1">
      <alignment/>
    </xf>
    <xf numFmtId="0" fontId="1" fillId="0" borderId="67" xfId="0" applyFont="1" applyFill="1" applyBorder="1" applyAlignment="1">
      <alignment/>
    </xf>
    <xf numFmtId="0" fontId="2" fillId="0" borderId="69" xfId="0" applyFont="1" applyFill="1" applyBorder="1" applyAlignment="1">
      <alignment/>
    </xf>
    <xf numFmtId="0" fontId="2" fillId="0" borderId="45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10" fillId="0" borderId="29" xfId="0" applyFont="1" applyBorder="1" applyAlignment="1">
      <alignment horizontal="center" wrapText="1"/>
    </xf>
    <xf numFmtId="0" fontId="10" fillId="0" borderId="31" xfId="0" applyFont="1" applyBorder="1" applyAlignment="1">
      <alignment horizontal="center" wrapText="1"/>
    </xf>
    <xf numFmtId="0" fontId="10" fillId="0" borderId="42" xfId="0" applyFont="1" applyBorder="1" applyAlignment="1">
      <alignment horizontal="center" wrapText="1"/>
    </xf>
    <xf numFmtId="0" fontId="10" fillId="0" borderId="25" xfId="0" applyFont="1" applyBorder="1" applyAlignment="1">
      <alignment horizontal="center" wrapText="1"/>
    </xf>
    <xf numFmtId="0" fontId="10" fillId="0" borderId="66" xfId="0" applyFont="1" applyBorder="1" applyAlignment="1">
      <alignment horizontal="center" wrapText="1"/>
    </xf>
    <xf numFmtId="0" fontId="10" fillId="0" borderId="68" xfId="0" applyFont="1" applyBorder="1" applyAlignment="1">
      <alignment horizontal="center" wrapText="1"/>
    </xf>
    <xf numFmtId="0" fontId="10" fillId="0" borderId="57" xfId="0" applyFont="1" applyBorder="1" applyAlignment="1">
      <alignment horizontal="center" wrapText="1"/>
    </xf>
    <xf numFmtId="0" fontId="1" fillId="0" borderId="70" xfId="0" applyFont="1" applyFill="1" applyBorder="1" applyAlignment="1">
      <alignment/>
    </xf>
    <xf numFmtId="0" fontId="5" fillId="0" borderId="30" xfId="0" applyFont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right"/>
    </xf>
    <xf numFmtId="0" fontId="1" fillId="0" borderId="28" xfId="0" applyFont="1" applyFill="1" applyBorder="1" applyAlignment="1">
      <alignment horizontal="right"/>
    </xf>
    <xf numFmtId="0" fontId="1" fillId="0" borderId="32" xfId="0" applyFont="1" applyFill="1" applyBorder="1" applyAlignment="1">
      <alignment horizontal="right"/>
    </xf>
    <xf numFmtId="0" fontId="1" fillId="0" borderId="13" xfId="0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0" fontId="2" fillId="0" borderId="67" xfId="0" applyFont="1" applyFill="1" applyBorder="1" applyAlignment="1">
      <alignment horizontal="center"/>
    </xf>
    <xf numFmtId="0" fontId="13" fillId="0" borderId="0" xfId="0" applyFont="1" applyAlignment="1">
      <alignment wrapText="1"/>
    </xf>
    <xf numFmtId="0" fontId="13" fillId="0" borderId="71" xfId="0" applyFont="1" applyBorder="1" applyAlignment="1">
      <alignment horizontal="center" wrapText="1"/>
    </xf>
    <xf numFmtId="0" fontId="14" fillId="0" borderId="29" xfId="0" applyFont="1" applyFill="1" applyBorder="1" applyAlignment="1">
      <alignment horizontal="center" vertical="center"/>
    </xf>
    <xf numFmtId="0" fontId="14" fillId="0" borderId="29" xfId="0" applyFont="1" applyFill="1" applyBorder="1" applyAlignment="1">
      <alignment horizontal="center" vertical="center" wrapText="1"/>
    </xf>
    <xf numFmtId="49" fontId="14" fillId="0" borderId="29" xfId="0" applyNumberFormat="1" applyFont="1" applyFill="1" applyBorder="1" applyAlignment="1">
      <alignment horizontal="center" vertical="center"/>
    </xf>
    <xf numFmtId="0" fontId="14" fillId="0" borderId="37" xfId="0" applyFont="1" applyFill="1" applyBorder="1" applyAlignment="1">
      <alignment horizontal="center" vertical="center"/>
    </xf>
    <xf numFmtId="0" fontId="13" fillId="0" borderId="29" xfId="0" applyFont="1" applyFill="1" applyBorder="1" applyAlignment="1">
      <alignment horizontal="center" vertical="center" wrapText="1"/>
    </xf>
    <xf numFmtId="49" fontId="13" fillId="0" borderId="29" xfId="0" applyNumberFormat="1" applyFont="1" applyFill="1" applyBorder="1" applyAlignment="1">
      <alignment horizontal="center" vertical="center"/>
    </xf>
    <xf numFmtId="0" fontId="13" fillId="0" borderId="29" xfId="0" applyFont="1" applyFill="1" applyBorder="1" applyAlignment="1">
      <alignment horizontal="center" vertical="center"/>
    </xf>
    <xf numFmtId="0" fontId="13" fillId="0" borderId="25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/>
    </xf>
    <xf numFmtId="0" fontId="19" fillId="0" borderId="29" xfId="0" applyFont="1" applyBorder="1" applyAlignment="1">
      <alignment/>
    </xf>
    <xf numFmtId="0" fontId="13" fillId="0" borderId="66" xfId="0" applyFont="1" applyFill="1" applyBorder="1" applyAlignment="1">
      <alignment/>
    </xf>
    <xf numFmtId="0" fontId="14" fillId="0" borderId="25" xfId="0" applyFont="1" applyFill="1" applyBorder="1" applyAlignment="1">
      <alignment horizontal="center"/>
    </xf>
    <xf numFmtId="0" fontId="14" fillId="0" borderId="29" xfId="0" applyFont="1" applyFill="1" applyBorder="1" applyAlignment="1">
      <alignment horizontal="center"/>
    </xf>
    <xf numFmtId="0" fontId="13" fillId="0" borderId="29" xfId="0" applyFont="1" applyFill="1" applyBorder="1" applyAlignment="1">
      <alignment/>
    </xf>
    <xf numFmtId="0" fontId="14" fillId="0" borderId="29" xfId="0" applyFont="1" applyFill="1" applyBorder="1" applyAlignment="1">
      <alignment horizontal="left" vertical="center" wrapText="1"/>
    </xf>
    <xf numFmtId="0" fontId="13" fillId="0" borderId="66" xfId="0" applyFont="1" applyFill="1" applyBorder="1" applyAlignment="1">
      <alignment horizontal="right" vertical="center"/>
    </xf>
    <xf numFmtId="0" fontId="13" fillId="0" borderId="25" xfId="0" applyFont="1" applyFill="1" applyBorder="1" applyAlignment="1">
      <alignment horizontal="center" vertical="center" wrapText="1"/>
    </xf>
    <xf numFmtId="0" fontId="13" fillId="0" borderId="25" xfId="0" applyFont="1" applyFill="1" applyBorder="1" applyAlignment="1">
      <alignment horizontal="right" vertical="center"/>
    </xf>
    <xf numFmtId="0" fontId="13" fillId="0" borderId="29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right" vertical="center"/>
    </xf>
    <xf numFmtId="0" fontId="13" fillId="0" borderId="61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46" xfId="0" applyFont="1" applyFill="1" applyBorder="1" applyAlignment="1">
      <alignment horizontal="center" vertical="center" wrapText="1"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2" fontId="2" fillId="0" borderId="28" xfId="0" applyNumberFormat="1" applyFont="1" applyFill="1" applyBorder="1" applyAlignment="1">
      <alignment/>
    </xf>
    <xf numFmtId="2" fontId="1" fillId="0" borderId="22" xfId="0" applyNumberFormat="1" applyFont="1" applyFill="1" applyBorder="1" applyAlignment="1">
      <alignment/>
    </xf>
    <xf numFmtId="0" fontId="6" fillId="0" borderId="29" xfId="0" applyFont="1" applyFill="1" applyBorder="1" applyAlignment="1">
      <alignment horizontal="right" vertical="center" wrapText="1"/>
    </xf>
    <xf numFmtId="0" fontId="2" fillId="0" borderId="25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/>
    </xf>
    <xf numFmtId="0" fontId="2" fillId="0" borderId="72" xfId="0" applyFont="1" applyFill="1" applyBorder="1" applyAlignment="1">
      <alignment horizontal="center"/>
    </xf>
    <xf numFmtId="0" fontId="2" fillId="0" borderId="62" xfId="0" applyFont="1" applyFill="1" applyBorder="1" applyAlignment="1">
      <alignment horizontal="center"/>
    </xf>
    <xf numFmtId="0" fontId="2" fillId="0" borderId="73" xfId="0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2" fillId="0" borderId="74" xfId="0" applyFont="1" applyFill="1" applyBorder="1" applyAlignment="1">
      <alignment horizontal="center"/>
    </xf>
    <xf numFmtId="0" fontId="2" fillId="0" borderId="59" xfId="0" applyFont="1" applyFill="1" applyBorder="1" applyAlignment="1">
      <alignment horizontal="center"/>
    </xf>
    <xf numFmtId="0" fontId="2" fillId="0" borderId="71" xfId="0" applyFont="1" applyFill="1" applyBorder="1" applyAlignment="1">
      <alignment horizontal="center"/>
    </xf>
    <xf numFmtId="0" fontId="2" fillId="0" borderId="58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65" xfId="0" applyFont="1" applyFill="1" applyBorder="1" applyAlignment="1">
      <alignment horizontal="center"/>
    </xf>
    <xf numFmtId="0" fontId="2" fillId="0" borderId="61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" fillId="0" borderId="70" xfId="0" applyFont="1" applyFill="1" applyBorder="1" applyAlignment="1">
      <alignment horizontal="center"/>
    </xf>
    <xf numFmtId="0" fontId="2" fillId="0" borderId="75" xfId="0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46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5" fillId="0" borderId="39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/>
    </xf>
    <xf numFmtId="0" fontId="2" fillId="0" borderId="69" xfId="0" applyFont="1" applyFill="1" applyBorder="1" applyAlignment="1">
      <alignment horizontal="center"/>
    </xf>
    <xf numFmtId="0" fontId="1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10" fillId="0" borderId="25" xfId="0" applyFont="1" applyFill="1" applyBorder="1" applyAlignment="1">
      <alignment horizontal="center" vertical="center" wrapText="1"/>
    </xf>
    <xf numFmtId="0" fontId="2" fillId="0" borderId="66" xfId="0" applyFont="1" applyFill="1" applyBorder="1" applyAlignment="1">
      <alignment horizontal="center"/>
    </xf>
    <xf numFmtId="0" fontId="10" fillId="0" borderId="29" xfId="0" applyFont="1" applyFill="1" applyBorder="1" applyAlignment="1">
      <alignment vertical="center" wrapText="1"/>
    </xf>
    <xf numFmtId="0" fontId="10" fillId="0" borderId="31" xfId="0" applyFont="1" applyFill="1" applyBorder="1" applyAlignment="1">
      <alignment horizontal="center" vertical="center"/>
    </xf>
    <xf numFmtId="0" fontId="1" fillId="0" borderId="76" xfId="0" applyFont="1" applyFill="1" applyBorder="1" applyAlignment="1">
      <alignment horizontal="center"/>
    </xf>
    <xf numFmtId="0" fontId="1" fillId="0" borderId="72" xfId="0" applyFont="1" applyFill="1" applyBorder="1" applyAlignment="1">
      <alignment horizontal="center"/>
    </xf>
    <xf numFmtId="2" fontId="2" fillId="0" borderId="29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72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59" xfId="0" applyFont="1" applyFill="1" applyBorder="1" applyAlignment="1">
      <alignment/>
    </xf>
    <xf numFmtId="0" fontId="14" fillId="0" borderId="25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center"/>
    </xf>
    <xf numFmtId="0" fontId="6" fillId="0" borderId="25" xfId="0" applyFont="1" applyFill="1" applyBorder="1" applyAlignment="1">
      <alignment/>
    </xf>
    <xf numFmtId="0" fontId="10" fillId="0" borderId="74" xfId="0" applyFont="1" applyFill="1" applyBorder="1" applyAlignment="1">
      <alignment horizontal="center" vertical="center" wrapText="1"/>
    </xf>
    <xf numFmtId="0" fontId="0" fillId="0" borderId="29" xfId="0" applyBorder="1" applyAlignment="1">
      <alignment/>
    </xf>
    <xf numFmtId="2" fontId="1" fillId="0" borderId="29" xfId="0" applyNumberFormat="1" applyFont="1" applyFill="1" applyBorder="1" applyAlignment="1">
      <alignment/>
    </xf>
    <xf numFmtId="0" fontId="1" fillId="0" borderId="29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0" fillId="0" borderId="54" xfId="0" applyFont="1" applyFill="1" applyBorder="1" applyAlignment="1">
      <alignment vertical="center" wrapText="1"/>
    </xf>
    <xf numFmtId="0" fontId="5" fillId="0" borderId="29" xfId="0" applyFont="1" applyFill="1" applyBorder="1" applyAlignment="1">
      <alignment vertical="center" wrapText="1"/>
    </xf>
    <xf numFmtId="0" fontId="4" fillId="0" borderId="25" xfId="0" applyFont="1" applyFill="1" applyBorder="1" applyAlignment="1">
      <alignment/>
    </xf>
    <xf numFmtId="0" fontId="4" fillId="0" borderId="45" xfId="0" applyFont="1" applyFill="1" applyBorder="1" applyAlignment="1">
      <alignment/>
    </xf>
    <xf numFmtId="0" fontId="4" fillId="0" borderId="42" xfId="0" applyFont="1" applyFill="1" applyBorder="1" applyAlignment="1">
      <alignment/>
    </xf>
    <xf numFmtId="0" fontId="4" fillId="0" borderId="41" xfId="0" applyFont="1" applyFill="1" applyBorder="1" applyAlignment="1">
      <alignment/>
    </xf>
    <xf numFmtId="0" fontId="4" fillId="0" borderId="51" xfId="0" applyFont="1" applyFill="1" applyBorder="1" applyAlignment="1">
      <alignment/>
    </xf>
    <xf numFmtId="0" fontId="3" fillId="0" borderId="42" xfId="0" applyFont="1" applyFill="1" applyBorder="1" applyAlignment="1">
      <alignment/>
    </xf>
    <xf numFmtId="0" fontId="3" fillId="0" borderId="45" xfId="0" applyFont="1" applyFill="1" applyBorder="1" applyAlignment="1">
      <alignment/>
    </xf>
    <xf numFmtId="0" fontId="3" fillId="0" borderId="36" xfId="0" applyFont="1" applyFill="1" applyBorder="1" applyAlignment="1">
      <alignment/>
    </xf>
    <xf numFmtId="0" fontId="3" fillId="0" borderId="41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3" fillId="0" borderId="25" xfId="0" applyFont="1" applyFill="1" applyBorder="1" applyAlignment="1">
      <alignment/>
    </xf>
    <xf numFmtId="0" fontId="3" fillId="0" borderId="75" xfId="0" applyFont="1" applyFill="1" applyBorder="1" applyAlignment="1">
      <alignment/>
    </xf>
    <xf numFmtId="0" fontId="3" fillId="0" borderId="71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2" fontId="4" fillId="0" borderId="55" xfId="0" applyNumberFormat="1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4" fillId="0" borderId="39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3" fillId="0" borderId="31" xfId="0" applyFont="1" applyFill="1" applyBorder="1" applyAlignment="1">
      <alignment/>
    </xf>
    <xf numFmtId="0" fontId="3" fillId="0" borderId="30" xfId="0" applyFont="1" applyFill="1" applyBorder="1" applyAlignment="1">
      <alignment/>
    </xf>
    <xf numFmtId="0" fontId="4" fillId="0" borderId="71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3" fillId="0" borderId="29" xfId="0" applyFont="1" applyFill="1" applyBorder="1" applyAlignment="1">
      <alignment/>
    </xf>
    <xf numFmtId="0" fontId="3" fillId="0" borderId="39" xfId="0" applyFont="1" applyFill="1" applyBorder="1" applyAlignment="1">
      <alignment/>
    </xf>
    <xf numFmtId="0" fontId="3" fillId="0" borderId="74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74" xfId="0" applyFont="1" applyFill="1" applyBorder="1" applyAlignment="1">
      <alignment/>
    </xf>
    <xf numFmtId="0" fontId="4" fillId="0" borderId="77" xfId="0" applyFont="1" applyFill="1" applyBorder="1" applyAlignment="1">
      <alignment/>
    </xf>
    <xf numFmtId="2" fontId="4" fillId="0" borderId="28" xfId="0" applyNumberFormat="1" applyFont="1" applyFill="1" applyBorder="1" applyAlignment="1">
      <alignment/>
    </xf>
    <xf numFmtId="0" fontId="4" fillId="0" borderId="46" xfId="0" applyFont="1" applyFill="1" applyBorder="1" applyAlignment="1">
      <alignment/>
    </xf>
    <xf numFmtId="0" fontId="4" fillId="0" borderId="37" xfId="0" applyFont="1" applyFill="1" applyBorder="1" applyAlignment="1">
      <alignment/>
    </xf>
    <xf numFmtId="0" fontId="4" fillId="0" borderId="66" xfId="0" applyFont="1" applyFill="1" applyBorder="1" applyAlignment="1">
      <alignment/>
    </xf>
    <xf numFmtId="0" fontId="4" fillId="0" borderId="67" xfId="0" applyFont="1" applyFill="1" applyBorder="1" applyAlignment="1">
      <alignment/>
    </xf>
    <xf numFmtId="0" fontId="4" fillId="0" borderId="68" xfId="0" applyFont="1" applyFill="1" applyBorder="1" applyAlignment="1">
      <alignment/>
    </xf>
    <xf numFmtId="0" fontId="4" fillId="0" borderId="69" xfId="0" applyFont="1" applyFill="1" applyBorder="1" applyAlignment="1">
      <alignment/>
    </xf>
    <xf numFmtId="0" fontId="4" fillId="0" borderId="47" xfId="0" applyFont="1" applyFill="1" applyBorder="1" applyAlignment="1">
      <alignment/>
    </xf>
    <xf numFmtId="0" fontId="4" fillId="0" borderId="48" xfId="0" applyFont="1" applyFill="1" applyBorder="1" applyAlignment="1">
      <alignment/>
    </xf>
    <xf numFmtId="0" fontId="3" fillId="0" borderId="69" xfId="0" applyFont="1" applyFill="1" applyBorder="1" applyAlignment="1">
      <alignment/>
    </xf>
    <xf numFmtId="0" fontId="3" fillId="0" borderId="67" xfId="0" applyFont="1" applyFill="1" applyBorder="1" applyAlignment="1">
      <alignment/>
    </xf>
    <xf numFmtId="0" fontId="3" fillId="0" borderId="48" xfId="0" applyFont="1" applyFill="1" applyBorder="1" applyAlignment="1">
      <alignment/>
    </xf>
    <xf numFmtId="0" fontId="3" fillId="0" borderId="47" xfId="0" applyFont="1" applyFill="1" applyBorder="1" applyAlignment="1">
      <alignment/>
    </xf>
    <xf numFmtId="0" fontId="4" fillId="0" borderId="54" xfId="0" applyFont="1" applyFill="1" applyBorder="1" applyAlignment="1">
      <alignment/>
    </xf>
    <xf numFmtId="2" fontId="4" fillId="0" borderId="77" xfId="0" applyNumberFormat="1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4" fillId="0" borderId="57" xfId="0" applyFont="1" applyFill="1" applyBorder="1" applyAlignment="1">
      <alignment/>
    </xf>
    <xf numFmtId="0" fontId="4" fillId="0" borderId="78" xfId="0" applyFont="1" applyFill="1" applyBorder="1" applyAlignment="1">
      <alignment/>
    </xf>
    <xf numFmtId="0" fontId="4" fillId="0" borderId="44" xfId="0" applyFont="1" applyFill="1" applyBorder="1" applyAlignment="1">
      <alignment/>
    </xf>
    <xf numFmtId="0" fontId="4" fillId="0" borderId="43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4" fillId="0" borderId="34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4" fillId="0" borderId="35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57" xfId="0" applyFont="1" applyFill="1" applyBorder="1" applyAlignment="1">
      <alignment/>
    </xf>
    <xf numFmtId="2" fontId="4" fillId="0" borderId="22" xfId="0" applyNumberFormat="1" applyFont="1" applyFill="1" applyBorder="1" applyAlignment="1">
      <alignment/>
    </xf>
    <xf numFmtId="2" fontId="2" fillId="0" borderId="29" xfId="0" applyNumberFormat="1" applyFont="1" applyFill="1" applyBorder="1" applyAlignment="1">
      <alignment/>
    </xf>
    <xf numFmtId="49" fontId="14" fillId="0" borderId="37" xfId="0" applyNumberFormat="1" applyFont="1" applyFill="1" applyBorder="1" applyAlignment="1">
      <alignment horizontal="center" vertical="center"/>
    </xf>
    <xf numFmtId="0" fontId="10" fillId="33" borderId="25" xfId="0" applyFont="1" applyFill="1" applyBorder="1" applyAlignment="1">
      <alignment horizontal="right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49" fontId="6" fillId="0" borderId="13" xfId="0" applyNumberFormat="1" applyFont="1" applyFill="1" applyBorder="1" applyAlignment="1">
      <alignment horizontal="center"/>
    </xf>
    <xf numFmtId="49" fontId="6" fillId="0" borderId="14" xfId="0" applyNumberFormat="1" applyFont="1" applyFill="1" applyBorder="1" applyAlignment="1">
      <alignment horizontal="center"/>
    </xf>
    <xf numFmtId="0" fontId="13" fillId="0" borderId="0" xfId="0" applyFont="1" applyAlignment="1">
      <alignment horizontal="center" wrapText="1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10" fillId="0" borderId="54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6" fillId="0" borderId="59" xfId="0" applyFont="1" applyFill="1" applyBorder="1" applyAlignment="1">
      <alignment horizontal="center" vertical="center" wrapText="1"/>
    </xf>
    <xf numFmtId="0" fontId="10" fillId="0" borderId="74" xfId="0" applyFont="1" applyFill="1" applyBorder="1" applyAlignment="1">
      <alignment horizontal="center" vertical="center" wrapText="1"/>
    </xf>
    <xf numFmtId="0" fontId="10" fillId="0" borderId="31" xfId="0" applyFont="1" applyFill="1" applyBorder="1" applyAlignment="1">
      <alignment horizontal="center" vertical="center" wrapText="1"/>
    </xf>
    <xf numFmtId="0" fontId="17" fillId="0" borderId="54" xfId="0" applyFont="1" applyFill="1" applyBorder="1" applyAlignment="1">
      <alignment horizontal="center" vertical="center" wrapText="1"/>
    </xf>
    <xf numFmtId="0" fontId="17" fillId="0" borderId="25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 wrapText="1"/>
    </xf>
    <xf numFmtId="0" fontId="6" fillId="0" borderId="59" xfId="0" applyFont="1" applyFill="1" applyBorder="1" applyAlignment="1">
      <alignment horizontal="center"/>
    </xf>
    <xf numFmtId="0" fontId="6" fillId="0" borderId="74" xfId="0" applyFont="1" applyFill="1" applyBorder="1" applyAlignment="1">
      <alignment horizontal="center"/>
    </xf>
    <xf numFmtId="0" fontId="6" fillId="0" borderId="31" xfId="0" applyFont="1" applyFill="1" applyBorder="1" applyAlignment="1">
      <alignment horizontal="center"/>
    </xf>
    <xf numFmtId="0" fontId="10" fillId="0" borderId="79" xfId="0" applyFont="1" applyFill="1" applyBorder="1" applyAlignment="1">
      <alignment horizontal="center" vertical="center" wrapText="1"/>
    </xf>
    <xf numFmtId="0" fontId="10" fillId="0" borderId="58" xfId="0" applyFont="1" applyFill="1" applyBorder="1" applyAlignment="1">
      <alignment horizontal="center" vertical="center" wrapText="1"/>
    </xf>
    <xf numFmtId="0" fontId="10" fillId="0" borderId="61" xfId="0" applyFont="1" applyFill="1" applyBorder="1" applyAlignment="1">
      <alignment horizontal="center" vertical="center" wrapText="1"/>
    </xf>
    <xf numFmtId="0" fontId="10" fillId="0" borderId="54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6" fillId="0" borderId="79" xfId="0" applyFont="1" applyFill="1" applyBorder="1" applyAlignment="1">
      <alignment horizontal="center"/>
    </xf>
    <xf numFmtId="0" fontId="10" fillId="0" borderId="37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6" fillId="0" borderId="29" xfId="0" applyFont="1" applyFill="1" applyBorder="1" applyAlignment="1">
      <alignment horizontal="center"/>
    </xf>
    <xf numFmtId="0" fontId="6" fillId="0" borderId="59" xfId="0" applyFont="1" applyFill="1" applyBorder="1" applyAlignment="1">
      <alignment horizontal="center" wrapText="1"/>
    </xf>
    <xf numFmtId="0" fontId="6" fillId="0" borderId="74" xfId="0" applyFont="1" applyFill="1" applyBorder="1" applyAlignment="1">
      <alignment horizontal="center" wrapText="1"/>
    </xf>
    <xf numFmtId="0" fontId="6" fillId="0" borderId="31" xfId="0" applyFont="1" applyFill="1" applyBorder="1" applyAlignment="1">
      <alignment horizontal="center" wrapText="1"/>
    </xf>
    <xf numFmtId="0" fontId="10" fillId="0" borderId="37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10" fillId="0" borderId="48" xfId="0" applyFont="1" applyFill="1" applyBorder="1" applyAlignment="1">
      <alignment horizontal="center" vertical="center" wrapText="1"/>
    </xf>
    <xf numFmtId="0" fontId="10" fillId="0" borderId="42" xfId="0" applyFont="1" applyFill="1" applyBorder="1" applyAlignment="1">
      <alignment horizontal="center" vertical="center" wrapText="1"/>
    </xf>
    <xf numFmtId="0" fontId="6" fillId="0" borderId="71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10" fillId="0" borderId="54" xfId="0" applyFont="1" applyFill="1" applyBorder="1" applyAlignment="1">
      <alignment horizontal="center" vertical="center"/>
    </xf>
    <xf numFmtId="0" fontId="14" fillId="0" borderId="54" xfId="0" applyFont="1" applyFill="1" applyBorder="1" applyAlignment="1">
      <alignment horizontal="center" vertical="center"/>
    </xf>
    <xf numFmtId="0" fontId="14" fillId="0" borderId="37" xfId="0" applyFont="1" applyFill="1" applyBorder="1" applyAlignment="1">
      <alignment horizontal="center" vertical="center"/>
    </xf>
    <xf numFmtId="0" fontId="14" fillId="0" borderId="25" xfId="0" applyFont="1" applyFill="1" applyBorder="1" applyAlignment="1">
      <alignment horizontal="center" vertical="center"/>
    </xf>
    <xf numFmtId="0" fontId="13" fillId="0" borderId="80" xfId="0" applyFont="1" applyFill="1" applyBorder="1" applyAlignment="1">
      <alignment horizontal="center"/>
    </xf>
    <xf numFmtId="0" fontId="13" fillId="0" borderId="81" xfId="0" applyFont="1" applyFill="1" applyBorder="1" applyAlignment="1">
      <alignment horizontal="center"/>
    </xf>
    <xf numFmtId="0" fontId="13" fillId="0" borderId="68" xfId="0" applyFont="1" applyFill="1" applyBorder="1" applyAlignment="1">
      <alignment horizontal="center"/>
    </xf>
    <xf numFmtId="0" fontId="14" fillId="0" borderId="82" xfId="0" applyFont="1" applyFill="1" applyBorder="1" applyAlignment="1">
      <alignment horizontal="center" vertical="center"/>
    </xf>
    <xf numFmtId="0" fontId="14" fillId="0" borderId="54" xfId="0" applyFont="1" applyFill="1" applyBorder="1" applyAlignment="1">
      <alignment horizontal="center" vertical="center" wrapText="1"/>
    </xf>
    <xf numFmtId="0" fontId="14" fillId="0" borderId="37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 wrapText="1"/>
    </xf>
    <xf numFmtId="0" fontId="0" fillId="0" borderId="37" xfId="0" applyBorder="1" applyAlignment="1">
      <alignment/>
    </xf>
    <xf numFmtId="0" fontId="0" fillId="0" borderId="25" xfId="0" applyBorder="1" applyAlignment="1">
      <alignment/>
    </xf>
    <xf numFmtId="0" fontId="14" fillId="0" borderId="82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13" fillId="0" borderId="29" xfId="0" applyFont="1" applyFill="1" applyBorder="1" applyAlignment="1">
      <alignment horizontal="center"/>
    </xf>
    <xf numFmtId="0" fontId="14" fillId="0" borderId="29" xfId="0" applyFont="1" applyFill="1" applyBorder="1" applyAlignment="1">
      <alignment horizontal="center" vertical="center"/>
    </xf>
    <xf numFmtId="0" fontId="14" fillId="0" borderId="66" xfId="0" applyFont="1" applyFill="1" applyBorder="1" applyAlignment="1">
      <alignment horizontal="center" vertical="center"/>
    </xf>
    <xf numFmtId="0" fontId="13" fillId="0" borderId="66" xfId="0" applyFont="1" applyFill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/>
    </xf>
    <xf numFmtId="0" fontId="13" fillId="0" borderId="66" xfId="0" applyFont="1" applyFill="1" applyBorder="1" applyAlignment="1">
      <alignment horizontal="center"/>
    </xf>
    <xf numFmtId="0" fontId="6" fillId="0" borderId="11" xfId="0" applyFont="1" applyBorder="1" applyAlignment="1">
      <alignment horizontal="center" wrapText="1"/>
    </xf>
    <xf numFmtId="0" fontId="6" fillId="0" borderId="2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6" fillId="0" borderId="82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7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55" fillId="0" borderId="76" xfId="0" applyFont="1" applyBorder="1" applyAlignment="1">
      <alignment horizontal="center" vertical="center" wrapText="1"/>
    </xf>
    <xf numFmtId="0" fontId="55" fillId="0" borderId="75" xfId="0" applyFont="1" applyBorder="1" applyAlignment="1">
      <alignment horizontal="center" vertical="center" wrapText="1"/>
    </xf>
    <xf numFmtId="0" fontId="55" fillId="0" borderId="37" xfId="0" applyFont="1" applyBorder="1" applyAlignment="1">
      <alignment horizontal="center" vertical="center" wrapText="1"/>
    </xf>
    <xf numFmtId="0" fontId="55" fillId="0" borderId="25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10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wrapText="1"/>
    </xf>
    <xf numFmtId="0" fontId="10" fillId="0" borderId="2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29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justify" vertical="center"/>
    </xf>
    <xf numFmtId="0" fontId="4" fillId="0" borderId="79" xfId="0" applyFont="1" applyFill="1" applyBorder="1" applyAlignment="1">
      <alignment horizontal="center"/>
    </xf>
    <xf numFmtId="0" fontId="2" fillId="0" borderId="54" xfId="0" applyFont="1" applyFill="1" applyBorder="1" applyAlignment="1">
      <alignment/>
    </xf>
    <xf numFmtId="0" fontId="1" fillId="0" borderId="81" xfId="0" applyFont="1" applyFill="1" applyBorder="1" applyAlignment="1">
      <alignment/>
    </xf>
    <xf numFmtId="0" fontId="2" fillId="0" borderId="47" xfId="0" applyFont="1" applyFill="1" applyBorder="1" applyAlignment="1">
      <alignment/>
    </xf>
    <xf numFmtId="0" fontId="1" fillId="0" borderId="80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1"/>
  <sheetViews>
    <sheetView zoomScale="90" zoomScaleNormal="90" zoomScalePageLayoutView="0" workbookViewId="0" topLeftCell="A1">
      <selection activeCell="P18" sqref="P18"/>
    </sheetView>
  </sheetViews>
  <sheetFormatPr defaultColWidth="9.140625" defaultRowHeight="12.75"/>
  <cols>
    <col min="1" max="1" width="8.140625" style="0" customWidth="1"/>
    <col min="2" max="2" width="6.7109375" style="0" customWidth="1"/>
    <col min="3" max="3" width="5.7109375" style="0" customWidth="1"/>
    <col min="4" max="4" width="5.28125" style="0" customWidth="1"/>
    <col min="5" max="5" width="5.8515625" style="0" customWidth="1"/>
    <col min="6" max="6" width="5.28125" style="0" customWidth="1"/>
    <col min="7" max="7" width="4.140625" style="0" customWidth="1"/>
    <col min="8" max="8" width="4.57421875" style="0" customWidth="1"/>
    <col min="9" max="10" width="5.00390625" style="0" customWidth="1"/>
    <col min="11" max="11" width="4.57421875" style="0" customWidth="1"/>
    <col min="12" max="12" width="5.7109375" style="0" customWidth="1"/>
    <col min="13" max="13" width="5.8515625" style="0" customWidth="1"/>
    <col min="14" max="14" width="4.7109375" style="0" customWidth="1"/>
    <col min="15" max="15" width="5.00390625" style="0" customWidth="1"/>
    <col min="16" max="16" width="5.421875" style="0" customWidth="1"/>
    <col min="17" max="17" width="4.57421875" style="0" customWidth="1"/>
    <col min="18" max="18" width="5.421875" style="0" customWidth="1"/>
    <col min="19" max="19" width="5.7109375" style="0" customWidth="1"/>
    <col min="20" max="21" width="4.57421875" style="0" customWidth="1"/>
    <col min="22" max="22" width="4.8515625" style="0" customWidth="1"/>
    <col min="23" max="23" width="4.7109375" style="0" customWidth="1"/>
    <col min="24" max="24" width="5.8515625" style="0" customWidth="1"/>
    <col min="25" max="25" width="5.421875" style="0" customWidth="1"/>
    <col min="26" max="26" width="4.57421875" style="0" customWidth="1"/>
    <col min="27" max="27" width="4.421875" style="0" customWidth="1"/>
    <col min="28" max="28" width="5.8515625" style="0" customWidth="1"/>
    <col min="29" max="29" width="5.57421875" style="0" customWidth="1"/>
    <col min="30" max="30" width="6.57421875" style="0" customWidth="1"/>
    <col min="31" max="31" width="5.140625" style="0" customWidth="1"/>
    <col min="32" max="32" width="6.00390625" style="0" customWidth="1"/>
    <col min="33" max="33" width="6.57421875" style="0" customWidth="1"/>
    <col min="34" max="34" width="5.7109375" style="0" customWidth="1"/>
  </cols>
  <sheetData>
    <row r="1" spans="2:34" s="1" customFormat="1" ht="12.75" customHeight="1">
      <c r="B1" s="2"/>
      <c r="K1" s="2"/>
      <c r="L1" s="2"/>
      <c r="W1" s="2"/>
      <c r="X1" s="2"/>
      <c r="AC1" s="2"/>
      <c r="AD1" s="343" t="s">
        <v>49</v>
      </c>
      <c r="AE1" s="343"/>
      <c r="AG1" s="3"/>
      <c r="AH1" s="2"/>
    </row>
    <row r="2" spans="1:34" ht="15.75">
      <c r="A2" s="4"/>
      <c r="B2" s="5"/>
      <c r="C2" s="4"/>
      <c r="D2" s="347" t="s">
        <v>116</v>
      </c>
      <c r="E2" s="347"/>
      <c r="F2" s="347"/>
      <c r="G2" s="347"/>
      <c r="H2" s="347"/>
      <c r="I2" s="347"/>
      <c r="J2" s="347"/>
      <c r="K2" s="347"/>
      <c r="L2" s="347"/>
      <c r="M2" s="347"/>
      <c r="N2" s="347"/>
      <c r="O2" s="347"/>
      <c r="P2" s="347"/>
      <c r="Q2" s="347"/>
      <c r="R2" s="347"/>
      <c r="S2" s="347"/>
      <c r="T2" s="347"/>
      <c r="U2" s="347"/>
      <c r="V2" s="347"/>
      <c r="W2" s="347"/>
      <c r="X2" s="347"/>
      <c r="Y2" s="347"/>
      <c r="Z2" s="347"/>
      <c r="AA2" s="347"/>
      <c r="AB2" s="4"/>
      <c r="AC2" s="4"/>
      <c r="AD2" s="4"/>
      <c r="AE2" s="5"/>
      <c r="AF2" s="3"/>
      <c r="AG2" s="3"/>
      <c r="AH2" s="3"/>
    </row>
    <row r="3" spans="1:34" ht="15.75">
      <c r="A3" s="1"/>
      <c r="B3" s="2"/>
      <c r="C3" s="1"/>
      <c r="D3" s="341" t="s">
        <v>140</v>
      </c>
      <c r="E3" s="342"/>
      <c r="F3" s="342"/>
      <c r="G3" s="342"/>
      <c r="H3" s="342"/>
      <c r="I3" s="342"/>
      <c r="J3" s="342"/>
      <c r="K3" s="342"/>
      <c r="L3" s="342"/>
      <c r="M3" s="342"/>
      <c r="N3" s="342"/>
      <c r="O3" s="342"/>
      <c r="P3" s="342"/>
      <c r="Q3" s="342"/>
      <c r="R3" s="342"/>
      <c r="S3" s="342"/>
      <c r="T3" s="342"/>
      <c r="U3" s="342"/>
      <c r="V3" s="342"/>
      <c r="W3" s="342"/>
      <c r="X3" s="342"/>
      <c r="Y3" s="342"/>
      <c r="Z3" s="342"/>
      <c r="AA3" s="342"/>
      <c r="AB3" s="1"/>
      <c r="AC3" s="1"/>
      <c r="AD3" s="1"/>
      <c r="AE3" s="2"/>
      <c r="AF3" s="3"/>
      <c r="AG3" s="3"/>
      <c r="AH3" s="3"/>
    </row>
    <row r="4" spans="1:34" ht="12.75">
      <c r="A4" s="1"/>
      <c r="B4" s="2"/>
      <c r="C4" s="1"/>
      <c r="D4" s="1"/>
      <c r="E4" s="1"/>
      <c r="F4" s="1"/>
      <c r="G4" s="1"/>
      <c r="H4" s="1"/>
      <c r="I4" s="1"/>
      <c r="J4" s="1"/>
      <c r="K4" s="2"/>
      <c r="L4" s="2"/>
      <c r="M4" s="1"/>
      <c r="N4" s="1"/>
      <c r="O4" s="1"/>
      <c r="P4" s="1"/>
      <c r="Q4" s="1"/>
      <c r="R4" s="1"/>
      <c r="S4" s="1"/>
      <c r="T4" s="1"/>
      <c r="U4" s="1"/>
      <c r="V4" s="1"/>
      <c r="W4" s="2"/>
      <c r="X4" s="2"/>
      <c r="Y4" s="1"/>
      <c r="Z4" s="1"/>
      <c r="AA4" s="1"/>
      <c r="AB4" s="1"/>
      <c r="AC4" s="1"/>
      <c r="AD4" s="1"/>
      <c r="AE4" s="2"/>
      <c r="AF4" s="3"/>
      <c r="AG4" s="3"/>
      <c r="AH4" s="3"/>
    </row>
    <row r="5" spans="1:34" ht="13.5" thickBot="1">
      <c r="A5" s="1"/>
      <c r="B5" s="2"/>
      <c r="C5" s="1"/>
      <c r="D5" s="1"/>
      <c r="E5" s="1"/>
      <c r="F5" s="1"/>
      <c r="G5" s="1"/>
      <c r="H5" s="1"/>
      <c r="I5" s="1"/>
      <c r="J5" s="1"/>
      <c r="K5" s="2"/>
      <c r="L5" s="2"/>
      <c r="M5" s="1"/>
      <c r="N5" s="1"/>
      <c r="O5" s="1"/>
      <c r="P5" s="1"/>
      <c r="Q5" s="1"/>
      <c r="R5" s="1"/>
      <c r="S5" s="1"/>
      <c r="T5" s="1"/>
      <c r="U5" s="1"/>
      <c r="V5" s="1"/>
      <c r="W5" s="2"/>
      <c r="X5" s="2"/>
      <c r="Y5" s="1"/>
      <c r="Z5" s="1"/>
      <c r="AA5" s="1"/>
      <c r="AB5" s="1"/>
      <c r="AC5" s="1"/>
      <c r="AD5" s="1"/>
      <c r="AE5" s="2"/>
      <c r="AF5" s="6"/>
      <c r="AG5" s="6"/>
      <c r="AH5" s="6"/>
    </row>
    <row r="6" spans="1:34" ht="13.5" thickBot="1">
      <c r="A6" s="7" t="s">
        <v>0</v>
      </c>
      <c r="B6" s="8"/>
      <c r="C6" s="9"/>
      <c r="D6" s="9" t="s">
        <v>1</v>
      </c>
      <c r="E6" s="9"/>
      <c r="F6" s="9"/>
      <c r="G6" s="9"/>
      <c r="H6" s="9"/>
      <c r="I6" s="9"/>
      <c r="J6" s="10"/>
      <c r="K6" s="11" t="s">
        <v>2</v>
      </c>
      <c r="L6" s="7"/>
      <c r="M6" s="9"/>
      <c r="N6" s="9" t="s">
        <v>3</v>
      </c>
      <c r="O6" s="9"/>
      <c r="P6" s="9"/>
      <c r="Q6" s="9"/>
      <c r="R6" s="9"/>
      <c r="S6" s="9"/>
      <c r="T6" s="9"/>
      <c r="U6" s="9"/>
      <c r="V6" s="10"/>
      <c r="W6" s="11" t="s">
        <v>2</v>
      </c>
      <c r="X6" s="8"/>
      <c r="Y6" s="12" t="s">
        <v>4</v>
      </c>
      <c r="Z6" s="9"/>
      <c r="AA6" s="9"/>
      <c r="AB6" s="10"/>
      <c r="AC6" s="11" t="s">
        <v>2</v>
      </c>
      <c r="AD6" s="8"/>
      <c r="AE6" s="11" t="s">
        <v>2</v>
      </c>
      <c r="AF6" s="8"/>
      <c r="AG6" s="345" t="s">
        <v>5</v>
      </c>
      <c r="AH6" s="7"/>
    </row>
    <row r="7" spans="1:34" ht="26.25" thickBot="1">
      <c r="A7" s="15" t="s">
        <v>6</v>
      </c>
      <c r="B7" s="269" t="s">
        <v>122</v>
      </c>
      <c r="C7" s="9" t="s">
        <v>8</v>
      </c>
      <c r="D7" s="9"/>
      <c r="E7" s="12" t="s">
        <v>9</v>
      </c>
      <c r="F7" s="10"/>
      <c r="G7" s="9" t="s">
        <v>10</v>
      </c>
      <c r="H7" s="10"/>
      <c r="I7" s="12" t="s">
        <v>11</v>
      </c>
      <c r="J7" s="9"/>
      <c r="K7" s="17" t="s">
        <v>12</v>
      </c>
      <c r="L7" s="18"/>
      <c r="M7" s="9" t="s">
        <v>13</v>
      </c>
      <c r="N7" s="9"/>
      <c r="O7" s="12" t="s">
        <v>14</v>
      </c>
      <c r="P7" s="10"/>
      <c r="Q7" s="9" t="s">
        <v>15</v>
      </c>
      <c r="R7" s="9"/>
      <c r="S7" s="12" t="s">
        <v>16</v>
      </c>
      <c r="T7" s="10"/>
      <c r="U7" s="9" t="s">
        <v>17</v>
      </c>
      <c r="V7" s="10"/>
      <c r="W7" s="17" t="s">
        <v>18</v>
      </c>
      <c r="X7" s="19"/>
      <c r="Y7" s="12" t="s">
        <v>19</v>
      </c>
      <c r="Z7" s="10"/>
      <c r="AA7" s="12" t="s">
        <v>20</v>
      </c>
      <c r="AB7" s="10"/>
      <c r="AC7" s="17" t="s">
        <v>21</v>
      </c>
      <c r="AD7" s="19"/>
      <c r="AE7" s="17" t="s">
        <v>22</v>
      </c>
      <c r="AF7" s="19"/>
      <c r="AG7" s="346"/>
      <c r="AH7" s="15"/>
    </row>
    <row r="8" spans="1:34" ht="13.5" thickBot="1">
      <c r="A8" s="18"/>
      <c r="B8" s="19"/>
      <c r="C8" s="20" t="s">
        <v>23</v>
      </c>
      <c r="D8" s="20" t="s">
        <v>24</v>
      </c>
      <c r="E8" s="20" t="s">
        <v>23</v>
      </c>
      <c r="F8" s="20" t="s">
        <v>25</v>
      </c>
      <c r="G8" s="14" t="s">
        <v>23</v>
      </c>
      <c r="H8" s="13" t="s">
        <v>25</v>
      </c>
      <c r="I8" s="22" t="s">
        <v>23</v>
      </c>
      <c r="J8" s="22" t="s">
        <v>25</v>
      </c>
      <c r="K8" s="13" t="s">
        <v>23</v>
      </c>
      <c r="L8" s="22" t="s">
        <v>25</v>
      </c>
      <c r="M8" s="14" t="s">
        <v>23</v>
      </c>
      <c r="N8" s="13" t="s">
        <v>24</v>
      </c>
      <c r="O8" s="22" t="s">
        <v>23</v>
      </c>
      <c r="P8" s="22" t="s">
        <v>24</v>
      </c>
      <c r="Q8" s="14" t="s">
        <v>23</v>
      </c>
      <c r="R8" s="13" t="s">
        <v>24</v>
      </c>
      <c r="S8" s="22" t="s">
        <v>23</v>
      </c>
      <c r="T8" s="22" t="s">
        <v>24</v>
      </c>
      <c r="U8" s="14" t="s">
        <v>23</v>
      </c>
      <c r="V8" s="22" t="s">
        <v>24</v>
      </c>
      <c r="W8" s="23" t="s">
        <v>23</v>
      </c>
      <c r="X8" s="23" t="s">
        <v>26</v>
      </c>
      <c r="Y8" s="109" t="s">
        <v>23</v>
      </c>
      <c r="Z8" s="192" t="s">
        <v>24</v>
      </c>
      <c r="AA8" s="20" t="s">
        <v>23</v>
      </c>
      <c r="AB8" s="20" t="s">
        <v>24</v>
      </c>
      <c r="AC8" s="14" t="s">
        <v>23</v>
      </c>
      <c r="AD8" s="22" t="s">
        <v>24</v>
      </c>
      <c r="AE8" s="14" t="s">
        <v>23</v>
      </c>
      <c r="AF8" s="22" t="s">
        <v>24</v>
      </c>
      <c r="AG8" s="346"/>
      <c r="AH8" s="18"/>
    </row>
    <row r="9" spans="1:34" ht="21" customHeight="1">
      <c r="A9" s="25">
        <v>1</v>
      </c>
      <c r="B9" s="15">
        <v>7</v>
      </c>
      <c r="C9" s="225">
        <v>1</v>
      </c>
      <c r="D9" s="178">
        <v>21</v>
      </c>
      <c r="E9" s="226">
        <v>1</v>
      </c>
      <c r="F9" s="178">
        <v>33</v>
      </c>
      <c r="G9" s="227">
        <v>1</v>
      </c>
      <c r="H9" s="228">
        <v>28</v>
      </c>
      <c r="I9" s="227">
        <v>1</v>
      </c>
      <c r="J9" s="229">
        <v>23</v>
      </c>
      <c r="K9" s="11">
        <f aca="true" t="shared" si="0" ref="K9:L18">C9+E9+G9+I9</f>
        <v>4</v>
      </c>
      <c r="L9" s="7">
        <f t="shared" si="0"/>
        <v>105</v>
      </c>
      <c r="M9" s="240">
        <v>1</v>
      </c>
      <c r="N9" s="228">
        <v>21</v>
      </c>
      <c r="O9" s="227">
        <v>1</v>
      </c>
      <c r="P9" s="229">
        <v>21</v>
      </c>
      <c r="Q9" s="240">
        <v>1</v>
      </c>
      <c r="R9" s="228">
        <v>29</v>
      </c>
      <c r="S9" s="227">
        <v>1</v>
      </c>
      <c r="T9" s="229">
        <v>28</v>
      </c>
      <c r="U9" s="240">
        <v>1</v>
      </c>
      <c r="V9" s="228">
        <v>17</v>
      </c>
      <c r="W9" s="7">
        <f aca="true" t="shared" si="1" ref="W9:X18">M9+O9+Q9+S9+U9</f>
        <v>5</v>
      </c>
      <c r="X9" s="8">
        <f t="shared" si="1"/>
        <v>116</v>
      </c>
      <c r="Y9" s="243">
        <v>1</v>
      </c>
      <c r="Z9" s="193">
        <v>20</v>
      </c>
      <c r="AA9" s="226">
        <v>1</v>
      </c>
      <c r="AB9" s="193">
        <v>17</v>
      </c>
      <c r="AC9" s="240">
        <f aca="true" t="shared" si="2" ref="AC9:AD18">Y9+AA9</f>
        <v>2</v>
      </c>
      <c r="AD9" s="248">
        <f t="shared" si="2"/>
        <v>37</v>
      </c>
      <c r="AE9" s="27">
        <f aca="true" t="shared" si="3" ref="AE9:AF18">W9+AC9+K9</f>
        <v>11</v>
      </c>
      <c r="AF9" s="27">
        <f t="shared" si="3"/>
        <v>258</v>
      </c>
      <c r="AG9" s="222">
        <f>AF9/AE9</f>
        <v>23.454545454545453</v>
      </c>
      <c r="AH9" s="110">
        <v>7</v>
      </c>
    </row>
    <row r="10" spans="1:34" ht="21" customHeight="1">
      <c r="A10" s="28">
        <v>2</v>
      </c>
      <c r="B10" s="29">
        <v>10</v>
      </c>
      <c r="C10" s="230">
        <v>2</v>
      </c>
      <c r="D10" s="179">
        <v>49</v>
      </c>
      <c r="E10" s="231">
        <v>2</v>
      </c>
      <c r="F10" s="179">
        <v>61</v>
      </c>
      <c r="G10" s="232">
        <v>2</v>
      </c>
      <c r="H10" s="179">
        <v>60</v>
      </c>
      <c r="I10" s="232">
        <v>2</v>
      </c>
      <c r="J10" s="233">
        <v>54</v>
      </c>
      <c r="K10" s="32">
        <f t="shared" si="0"/>
        <v>8</v>
      </c>
      <c r="L10" s="29">
        <f t="shared" si="0"/>
        <v>224</v>
      </c>
      <c r="M10" s="241">
        <v>2</v>
      </c>
      <c r="N10" s="179">
        <v>52</v>
      </c>
      <c r="O10" s="232">
        <v>2</v>
      </c>
      <c r="P10" s="233">
        <v>58</v>
      </c>
      <c r="Q10" s="241">
        <v>2</v>
      </c>
      <c r="R10" s="179">
        <v>51</v>
      </c>
      <c r="S10" s="232">
        <v>2</v>
      </c>
      <c r="T10" s="233">
        <v>45</v>
      </c>
      <c r="U10" s="241">
        <v>2</v>
      </c>
      <c r="V10" s="179">
        <v>44</v>
      </c>
      <c r="W10" s="29">
        <f t="shared" si="1"/>
        <v>10</v>
      </c>
      <c r="X10" s="34">
        <f t="shared" si="1"/>
        <v>250</v>
      </c>
      <c r="Y10" s="230">
        <v>1</v>
      </c>
      <c r="Z10" s="179">
        <v>27</v>
      </c>
      <c r="AA10" s="231">
        <v>1</v>
      </c>
      <c r="AB10" s="179">
        <v>33</v>
      </c>
      <c r="AC10" s="241">
        <f t="shared" si="2"/>
        <v>2</v>
      </c>
      <c r="AD10" s="249">
        <f t="shared" si="2"/>
        <v>60</v>
      </c>
      <c r="AE10" s="29">
        <f t="shared" si="3"/>
        <v>20</v>
      </c>
      <c r="AF10" s="29">
        <f t="shared" si="3"/>
        <v>534</v>
      </c>
      <c r="AG10" s="222">
        <f aca="true" t="shared" si="4" ref="AG10:AG18">AF10/AE10</f>
        <v>26.7</v>
      </c>
      <c r="AH10" s="111">
        <v>10</v>
      </c>
    </row>
    <row r="11" spans="1:34" ht="21" customHeight="1">
      <c r="A11" s="25">
        <v>3</v>
      </c>
      <c r="B11" s="15">
        <v>12</v>
      </c>
      <c r="C11" s="230">
        <v>4</v>
      </c>
      <c r="D11" s="231">
        <v>131</v>
      </c>
      <c r="E11" s="241">
        <v>4</v>
      </c>
      <c r="F11" s="179">
        <v>129</v>
      </c>
      <c r="G11" s="241">
        <v>3</v>
      </c>
      <c r="H11" s="179">
        <v>102</v>
      </c>
      <c r="I11" s="241">
        <v>3</v>
      </c>
      <c r="J11" s="179">
        <v>104</v>
      </c>
      <c r="K11" s="189">
        <f t="shared" si="0"/>
        <v>14</v>
      </c>
      <c r="L11" s="190">
        <f>D11+F11+H11+J11</f>
        <v>466</v>
      </c>
      <c r="M11" s="241">
        <v>3</v>
      </c>
      <c r="N11" s="179">
        <v>100</v>
      </c>
      <c r="O11" s="241">
        <v>3</v>
      </c>
      <c r="P11" s="179">
        <v>108</v>
      </c>
      <c r="Q11" s="241">
        <v>3</v>
      </c>
      <c r="R11" s="179">
        <v>94</v>
      </c>
      <c r="S11" s="241">
        <v>3</v>
      </c>
      <c r="T11" s="179">
        <v>99</v>
      </c>
      <c r="U11" s="241">
        <v>3</v>
      </c>
      <c r="V11" s="179">
        <v>98</v>
      </c>
      <c r="W11" s="190">
        <f t="shared" si="1"/>
        <v>15</v>
      </c>
      <c r="X11" s="191">
        <f t="shared" si="1"/>
        <v>499</v>
      </c>
      <c r="Y11" s="250">
        <v>1</v>
      </c>
      <c r="Z11" s="188">
        <v>36</v>
      </c>
      <c r="AA11" s="251">
        <v>3</v>
      </c>
      <c r="AB11" s="188">
        <v>88</v>
      </c>
      <c r="AC11" s="246">
        <f t="shared" si="2"/>
        <v>4</v>
      </c>
      <c r="AD11" s="252">
        <f t="shared" si="2"/>
        <v>124</v>
      </c>
      <c r="AE11" s="29">
        <f t="shared" si="3"/>
        <v>33</v>
      </c>
      <c r="AF11" s="29">
        <f t="shared" si="3"/>
        <v>1089</v>
      </c>
      <c r="AG11" s="222">
        <f t="shared" si="4"/>
        <v>33</v>
      </c>
      <c r="AH11" s="110">
        <v>12</v>
      </c>
    </row>
    <row r="12" spans="1:34" ht="21" customHeight="1">
      <c r="A12" s="28">
        <v>4</v>
      </c>
      <c r="B12" s="29">
        <v>34</v>
      </c>
      <c r="C12" s="225">
        <v>4</v>
      </c>
      <c r="D12" s="178">
        <v>117</v>
      </c>
      <c r="E12" s="226">
        <v>4</v>
      </c>
      <c r="F12" s="178">
        <v>121</v>
      </c>
      <c r="G12" s="234">
        <v>3</v>
      </c>
      <c r="H12" s="178">
        <v>102</v>
      </c>
      <c r="I12" s="234">
        <v>3</v>
      </c>
      <c r="J12" s="235">
        <v>83</v>
      </c>
      <c r="K12" s="187">
        <f t="shared" si="0"/>
        <v>14</v>
      </c>
      <c r="L12" s="112">
        <f t="shared" si="0"/>
        <v>423</v>
      </c>
      <c r="M12" s="242">
        <v>3</v>
      </c>
      <c r="N12" s="178">
        <v>96</v>
      </c>
      <c r="O12" s="234">
        <v>3</v>
      </c>
      <c r="P12" s="235">
        <v>99</v>
      </c>
      <c r="Q12" s="242">
        <v>3</v>
      </c>
      <c r="R12" s="178">
        <v>95</v>
      </c>
      <c r="S12" s="234">
        <v>2</v>
      </c>
      <c r="T12" s="235">
        <v>58</v>
      </c>
      <c r="U12" s="243">
        <v>3</v>
      </c>
      <c r="V12" s="178">
        <v>82</v>
      </c>
      <c r="W12" s="190">
        <f t="shared" si="1"/>
        <v>14</v>
      </c>
      <c r="X12" s="191">
        <f t="shared" si="1"/>
        <v>430</v>
      </c>
      <c r="Y12" s="235">
        <v>1</v>
      </c>
      <c r="Z12" s="179">
        <v>32</v>
      </c>
      <c r="AA12" s="235">
        <v>1</v>
      </c>
      <c r="AB12" s="179">
        <v>32</v>
      </c>
      <c r="AC12" s="178">
        <f t="shared" si="2"/>
        <v>2</v>
      </c>
      <c r="AD12" s="178">
        <f t="shared" si="2"/>
        <v>64</v>
      </c>
      <c r="AE12" s="29">
        <f t="shared" si="3"/>
        <v>30</v>
      </c>
      <c r="AF12" s="29">
        <f t="shared" si="3"/>
        <v>917</v>
      </c>
      <c r="AG12" s="222">
        <f t="shared" si="4"/>
        <v>30.566666666666666</v>
      </c>
      <c r="AH12" s="111">
        <v>34</v>
      </c>
    </row>
    <row r="13" spans="1:34" ht="21" customHeight="1">
      <c r="A13" s="25">
        <v>5</v>
      </c>
      <c r="B13" s="15">
        <v>35</v>
      </c>
      <c r="C13" s="236">
        <v>2</v>
      </c>
      <c r="D13" s="179">
        <v>69</v>
      </c>
      <c r="E13" s="231">
        <v>3</v>
      </c>
      <c r="F13" s="179">
        <v>78</v>
      </c>
      <c r="G13" s="237">
        <v>3</v>
      </c>
      <c r="H13" s="238">
        <v>94</v>
      </c>
      <c r="I13" s="237">
        <v>2</v>
      </c>
      <c r="J13" s="239">
        <v>68</v>
      </c>
      <c r="K13" s="35">
        <f t="shared" si="0"/>
        <v>10</v>
      </c>
      <c r="L13" s="15">
        <f t="shared" si="0"/>
        <v>309</v>
      </c>
      <c r="M13" s="244">
        <v>3</v>
      </c>
      <c r="N13" s="238">
        <v>75</v>
      </c>
      <c r="O13" s="245">
        <v>3</v>
      </c>
      <c r="P13" s="239">
        <v>98</v>
      </c>
      <c r="Q13" s="246">
        <v>3</v>
      </c>
      <c r="R13" s="238">
        <v>75</v>
      </c>
      <c r="S13" s="247">
        <v>2</v>
      </c>
      <c r="T13" s="239">
        <v>58</v>
      </c>
      <c r="U13" s="244">
        <v>2</v>
      </c>
      <c r="V13" s="238">
        <v>60</v>
      </c>
      <c r="W13" s="15">
        <f t="shared" si="1"/>
        <v>13</v>
      </c>
      <c r="X13" s="16">
        <f t="shared" si="1"/>
        <v>366</v>
      </c>
      <c r="Y13" s="230">
        <v>1</v>
      </c>
      <c r="Z13" s="179">
        <v>31</v>
      </c>
      <c r="AA13" s="231">
        <v>1</v>
      </c>
      <c r="AB13" s="179">
        <v>30</v>
      </c>
      <c r="AC13" s="246">
        <f t="shared" si="2"/>
        <v>2</v>
      </c>
      <c r="AD13" s="252">
        <f t="shared" si="2"/>
        <v>61</v>
      </c>
      <c r="AE13" s="29">
        <f t="shared" si="3"/>
        <v>25</v>
      </c>
      <c r="AF13" s="29">
        <f t="shared" si="3"/>
        <v>736</v>
      </c>
      <c r="AG13" s="222">
        <f t="shared" si="4"/>
        <v>29.44</v>
      </c>
      <c r="AH13" s="110">
        <v>35</v>
      </c>
    </row>
    <row r="14" spans="1:34" ht="21" customHeight="1">
      <c r="A14" s="28">
        <v>6</v>
      </c>
      <c r="B14" s="29">
        <v>41</v>
      </c>
      <c r="C14" s="236">
        <v>1</v>
      </c>
      <c r="D14" s="179">
        <v>31</v>
      </c>
      <c r="E14" s="231">
        <v>1</v>
      </c>
      <c r="F14" s="179">
        <v>30</v>
      </c>
      <c r="G14" s="232">
        <v>1</v>
      </c>
      <c r="H14" s="179">
        <v>30</v>
      </c>
      <c r="I14" s="232">
        <v>1</v>
      </c>
      <c r="J14" s="233">
        <v>28</v>
      </c>
      <c r="K14" s="32">
        <f t="shared" si="0"/>
        <v>4</v>
      </c>
      <c r="L14" s="29">
        <f t="shared" si="0"/>
        <v>119</v>
      </c>
      <c r="M14" s="241">
        <v>2</v>
      </c>
      <c r="N14" s="179">
        <v>37</v>
      </c>
      <c r="O14" s="232">
        <v>1</v>
      </c>
      <c r="P14" s="233">
        <v>29</v>
      </c>
      <c r="Q14" s="241">
        <v>1</v>
      </c>
      <c r="R14" s="179">
        <v>19</v>
      </c>
      <c r="S14" s="232">
        <v>1</v>
      </c>
      <c r="T14" s="233">
        <v>10</v>
      </c>
      <c r="U14" s="241">
        <v>1</v>
      </c>
      <c r="V14" s="179">
        <v>19</v>
      </c>
      <c r="W14" s="29">
        <f t="shared" si="1"/>
        <v>6</v>
      </c>
      <c r="X14" s="34">
        <f t="shared" si="1"/>
        <v>114</v>
      </c>
      <c r="Y14" s="230">
        <v>1</v>
      </c>
      <c r="Z14" s="179">
        <v>18</v>
      </c>
      <c r="AA14" s="231">
        <v>1</v>
      </c>
      <c r="AB14" s="179">
        <v>7</v>
      </c>
      <c r="AC14" s="241">
        <f t="shared" si="2"/>
        <v>2</v>
      </c>
      <c r="AD14" s="249">
        <f t="shared" si="2"/>
        <v>25</v>
      </c>
      <c r="AE14" s="29">
        <f t="shared" si="3"/>
        <v>12</v>
      </c>
      <c r="AF14" s="29">
        <f t="shared" si="3"/>
        <v>258</v>
      </c>
      <c r="AG14" s="222">
        <f t="shared" si="4"/>
        <v>21.5</v>
      </c>
      <c r="AH14" s="111">
        <v>41</v>
      </c>
    </row>
    <row r="15" spans="1:34" ht="21" customHeight="1">
      <c r="A15" s="25">
        <v>7</v>
      </c>
      <c r="B15" s="15">
        <v>48</v>
      </c>
      <c r="C15" s="236">
        <v>2</v>
      </c>
      <c r="D15" s="179">
        <v>70</v>
      </c>
      <c r="E15" s="231">
        <v>2</v>
      </c>
      <c r="F15" s="179">
        <v>62</v>
      </c>
      <c r="G15" s="237">
        <v>2</v>
      </c>
      <c r="H15" s="238">
        <v>66</v>
      </c>
      <c r="I15" s="237">
        <v>2</v>
      </c>
      <c r="J15" s="239">
        <v>52</v>
      </c>
      <c r="K15" s="35">
        <f t="shared" si="0"/>
        <v>8</v>
      </c>
      <c r="L15" s="15">
        <f t="shared" si="0"/>
        <v>250</v>
      </c>
      <c r="M15" s="244">
        <v>2</v>
      </c>
      <c r="N15" s="238">
        <v>68</v>
      </c>
      <c r="O15" s="245">
        <v>2</v>
      </c>
      <c r="P15" s="239">
        <v>61</v>
      </c>
      <c r="Q15" s="246">
        <v>2</v>
      </c>
      <c r="R15" s="238">
        <v>64</v>
      </c>
      <c r="S15" s="247">
        <v>2</v>
      </c>
      <c r="T15" s="239">
        <v>57</v>
      </c>
      <c r="U15" s="244">
        <v>2</v>
      </c>
      <c r="V15" s="238">
        <v>60</v>
      </c>
      <c r="W15" s="15">
        <f t="shared" si="1"/>
        <v>10</v>
      </c>
      <c r="X15" s="16">
        <f t="shared" si="1"/>
        <v>310</v>
      </c>
      <c r="Y15" s="230">
        <v>1</v>
      </c>
      <c r="Z15" s="179">
        <v>26</v>
      </c>
      <c r="AA15" s="231">
        <v>1</v>
      </c>
      <c r="AB15" s="179">
        <v>30</v>
      </c>
      <c r="AC15" s="246">
        <f t="shared" si="2"/>
        <v>2</v>
      </c>
      <c r="AD15" s="252">
        <f t="shared" si="2"/>
        <v>56</v>
      </c>
      <c r="AE15" s="29">
        <f t="shared" si="3"/>
        <v>20</v>
      </c>
      <c r="AF15" s="29">
        <f t="shared" si="3"/>
        <v>616</v>
      </c>
      <c r="AG15" s="222">
        <f t="shared" si="4"/>
        <v>30.8</v>
      </c>
      <c r="AH15" s="110">
        <v>48</v>
      </c>
    </row>
    <row r="16" spans="1:34" ht="21" customHeight="1">
      <c r="A16" s="28">
        <v>8</v>
      </c>
      <c r="B16" s="29">
        <v>53</v>
      </c>
      <c r="C16" s="236">
        <v>5</v>
      </c>
      <c r="D16" s="179">
        <v>151</v>
      </c>
      <c r="E16" s="231">
        <v>6</v>
      </c>
      <c r="F16" s="179">
        <v>176</v>
      </c>
      <c r="G16" s="232">
        <v>5</v>
      </c>
      <c r="H16" s="179">
        <v>156</v>
      </c>
      <c r="I16" s="232">
        <v>5</v>
      </c>
      <c r="J16" s="233">
        <v>147</v>
      </c>
      <c r="K16" s="32">
        <f t="shared" si="0"/>
        <v>21</v>
      </c>
      <c r="L16" s="29">
        <f t="shared" si="0"/>
        <v>630</v>
      </c>
      <c r="M16" s="241">
        <v>5</v>
      </c>
      <c r="N16" s="179">
        <v>149</v>
      </c>
      <c r="O16" s="232">
        <v>6</v>
      </c>
      <c r="P16" s="233">
        <v>184</v>
      </c>
      <c r="Q16" s="241">
        <v>5</v>
      </c>
      <c r="R16" s="179">
        <v>132</v>
      </c>
      <c r="S16" s="232">
        <v>5</v>
      </c>
      <c r="T16" s="233">
        <v>141</v>
      </c>
      <c r="U16" s="230">
        <v>4</v>
      </c>
      <c r="V16" s="179">
        <v>119</v>
      </c>
      <c r="W16" s="29">
        <f t="shared" si="1"/>
        <v>25</v>
      </c>
      <c r="X16" s="34">
        <f t="shared" si="1"/>
        <v>725</v>
      </c>
      <c r="Y16" s="230">
        <v>3</v>
      </c>
      <c r="Z16" s="179">
        <v>75</v>
      </c>
      <c r="AA16" s="231">
        <v>2</v>
      </c>
      <c r="AB16" s="179">
        <v>65</v>
      </c>
      <c r="AC16" s="241">
        <f>Y16+AA16</f>
        <v>5</v>
      </c>
      <c r="AD16" s="249">
        <f t="shared" si="2"/>
        <v>140</v>
      </c>
      <c r="AE16" s="29">
        <f t="shared" si="3"/>
        <v>51</v>
      </c>
      <c r="AF16" s="29">
        <f t="shared" si="3"/>
        <v>1495</v>
      </c>
      <c r="AG16" s="222">
        <f t="shared" si="4"/>
        <v>29.313725490196077</v>
      </c>
      <c r="AH16" s="111">
        <v>53</v>
      </c>
    </row>
    <row r="17" spans="1:34" ht="21" customHeight="1">
      <c r="A17" s="25">
        <v>9</v>
      </c>
      <c r="B17" s="15">
        <v>66</v>
      </c>
      <c r="C17" s="236">
        <v>2</v>
      </c>
      <c r="D17" s="179">
        <v>69</v>
      </c>
      <c r="E17" s="231">
        <v>2</v>
      </c>
      <c r="F17" s="179">
        <v>66</v>
      </c>
      <c r="G17" s="237">
        <v>2</v>
      </c>
      <c r="H17" s="179">
        <v>58</v>
      </c>
      <c r="I17" s="231">
        <v>3</v>
      </c>
      <c r="J17" s="239">
        <v>95</v>
      </c>
      <c r="K17" s="35">
        <f t="shared" si="0"/>
        <v>9</v>
      </c>
      <c r="L17" s="15">
        <f t="shared" si="0"/>
        <v>288</v>
      </c>
      <c r="M17" s="244">
        <v>2</v>
      </c>
      <c r="N17" s="238">
        <v>67</v>
      </c>
      <c r="O17" s="245">
        <v>2</v>
      </c>
      <c r="P17" s="239">
        <v>65</v>
      </c>
      <c r="Q17" s="246">
        <v>2</v>
      </c>
      <c r="R17" s="238">
        <v>67</v>
      </c>
      <c r="S17" s="247">
        <v>2</v>
      </c>
      <c r="T17" s="239">
        <v>60</v>
      </c>
      <c r="U17" s="244">
        <v>2</v>
      </c>
      <c r="V17" s="238">
        <v>53</v>
      </c>
      <c r="W17" s="29">
        <f t="shared" si="1"/>
        <v>10</v>
      </c>
      <c r="X17" s="34">
        <f t="shared" si="1"/>
        <v>312</v>
      </c>
      <c r="Y17" s="230">
        <v>1</v>
      </c>
      <c r="Z17" s="179">
        <v>32</v>
      </c>
      <c r="AA17" s="231">
        <v>1</v>
      </c>
      <c r="AB17" s="179">
        <v>21</v>
      </c>
      <c r="AC17" s="246">
        <f t="shared" si="2"/>
        <v>2</v>
      </c>
      <c r="AD17" s="252">
        <f t="shared" si="2"/>
        <v>53</v>
      </c>
      <c r="AE17" s="29">
        <f t="shared" si="3"/>
        <v>21</v>
      </c>
      <c r="AF17" s="29">
        <f t="shared" si="3"/>
        <v>653</v>
      </c>
      <c r="AG17" s="222">
        <f t="shared" si="4"/>
        <v>31.095238095238095</v>
      </c>
      <c r="AH17" s="110">
        <v>66</v>
      </c>
    </row>
    <row r="18" spans="1:34" ht="21" customHeight="1" thickBot="1">
      <c r="A18" s="28">
        <v>10</v>
      </c>
      <c r="B18" s="29">
        <v>120</v>
      </c>
      <c r="C18" s="236">
        <v>1</v>
      </c>
      <c r="D18" s="179">
        <v>36</v>
      </c>
      <c r="E18" s="231">
        <v>1</v>
      </c>
      <c r="F18" s="179">
        <v>31</v>
      </c>
      <c r="G18" s="232">
        <v>1</v>
      </c>
      <c r="H18" s="179">
        <v>32</v>
      </c>
      <c r="I18" s="232">
        <v>1</v>
      </c>
      <c r="J18" s="233">
        <v>27</v>
      </c>
      <c r="K18" s="32">
        <f t="shared" si="0"/>
        <v>4</v>
      </c>
      <c r="L18" s="29">
        <f t="shared" si="0"/>
        <v>126</v>
      </c>
      <c r="M18" s="241">
        <v>1</v>
      </c>
      <c r="N18" s="179">
        <v>29</v>
      </c>
      <c r="O18" s="232">
        <v>1</v>
      </c>
      <c r="P18" s="233">
        <v>31</v>
      </c>
      <c r="Q18" s="258">
        <v>1</v>
      </c>
      <c r="R18" s="179">
        <v>27</v>
      </c>
      <c r="S18" s="232">
        <v>1</v>
      </c>
      <c r="T18" s="233">
        <v>33</v>
      </c>
      <c r="U18" s="241">
        <v>1</v>
      </c>
      <c r="V18" s="179">
        <v>27</v>
      </c>
      <c r="W18" s="29">
        <f t="shared" si="1"/>
        <v>5</v>
      </c>
      <c r="X18" s="34">
        <f t="shared" si="1"/>
        <v>147</v>
      </c>
      <c r="Y18" s="253">
        <v>1</v>
      </c>
      <c r="Z18" s="194">
        <v>23</v>
      </c>
      <c r="AA18" s="231">
        <v>1</v>
      </c>
      <c r="AB18" s="179">
        <v>22</v>
      </c>
      <c r="AC18" s="241">
        <f t="shared" si="2"/>
        <v>2</v>
      </c>
      <c r="AD18" s="249">
        <f t="shared" si="2"/>
        <v>45</v>
      </c>
      <c r="AE18" s="29">
        <f t="shared" si="3"/>
        <v>11</v>
      </c>
      <c r="AF18" s="29">
        <f t="shared" si="3"/>
        <v>318</v>
      </c>
      <c r="AG18" s="222">
        <f t="shared" si="4"/>
        <v>28.90909090909091</v>
      </c>
      <c r="AH18" s="111">
        <v>120</v>
      </c>
    </row>
    <row r="19" spans="1:34" ht="21" customHeight="1" thickBot="1">
      <c r="A19" s="12"/>
      <c r="B19" s="149" t="s">
        <v>2</v>
      </c>
      <c r="C19" s="24">
        <f>SUM(C9:C18)</f>
        <v>24</v>
      </c>
      <c r="D19" s="37">
        <f>SUM(D9:D18)</f>
        <v>744</v>
      </c>
      <c r="E19" s="9">
        <f>E18+E17+E16+E15+E14+E13+E12+E11+E10+E9</f>
        <v>26</v>
      </c>
      <c r="F19" s="37">
        <f>F18+F17+F16+F15+F14+F13+F12+F11+F10+F9</f>
        <v>787</v>
      </c>
      <c r="G19" s="9">
        <f>G18+G17+G16+G15+G14+G13+G12+G11+G10+G9</f>
        <v>23</v>
      </c>
      <c r="H19" s="37">
        <f>H18+H17+H16+H15+H14+H13+H12+H11+H10+H9</f>
        <v>728</v>
      </c>
      <c r="I19" s="12">
        <f>SUM(I9:I18)</f>
        <v>23</v>
      </c>
      <c r="J19" s="37">
        <f>SUM(J9:J18)</f>
        <v>681</v>
      </c>
      <c r="K19" s="38">
        <f aca="true" t="shared" si="5" ref="K19:X19">K18+K17+K16+K15+K14+K13+K12+K11+K10+K9</f>
        <v>96</v>
      </c>
      <c r="L19" s="10">
        <f t="shared" si="5"/>
        <v>2940</v>
      </c>
      <c r="M19" s="9">
        <f t="shared" si="5"/>
        <v>24</v>
      </c>
      <c r="N19" s="37">
        <f t="shared" si="5"/>
        <v>694</v>
      </c>
      <c r="O19" s="39">
        <f t="shared" si="5"/>
        <v>24</v>
      </c>
      <c r="P19" s="37">
        <f t="shared" si="5"/>
        <v>754</v>
      </c>
      <c r="Q19" s="9">
        <f t="shared" si="5"/>
        <v>23</v>
      </c>
      <c r="R19" s="37">
        <f t="shared" si="5"/>
        <v>653</v>
      </c>
      <c r="S19" s="39">
        <f t="shared" si="5"/>
        <v>21</v>
      </c>
      <c r="T19" s="37">
        <f t="shared" si="5"/>
        <v>589</v>
      </c>
      <c r="U19" s="39">
        <f t="shared" si="5"/>
        <v>21</v>
      </c>
      <c r="V19" s="37">
        <f t="shared" si="5"/>
        <v>579</v>
      </c>
      <c r="W19" s="10">
        <f t="shared" si="5"/>
        <v>113</v>
      </c>
      <c r="X19" s="38">
        <f t="shared" si="5"/>
        <v>3269</v>
      </c>
      <c r="Y19" s="24">
        <f>SUM(Y9:Y18)</f>
        <v>12</v>
      </c>
      <c r="Z19" s="36">
        <f>SUM(Z9:Z18)</f>
        <v>320</v>
      </c>
      <c r="AA19" s="24">
        <f aca="true" t="shared" si="6" ref="AA19:AF19">AA18+AA17+AA16+AA15+AA14+AA13+AA12+AA11+AA10+AA9</f>
        <v>13</v>
      </c>
      <c r="AB19" s="37">
        <f t="shared" si="6"/>
        <v>345</v>
      </c>
      <c r="AC19" s="38">
        <f t="shared" si="6"/>
        <v>25</v>
      </c>
      <c r="AD19" s="9">
        <f>AD18+AD17+AD16+AD15+AD14+AD13+AD12+AD11+AD10+AD9</f>
        <v>665</v>
      </c>
      <c r="AE19" s="38">
        <f t="shared" si="6"/>
        <v>234</v>
      </c>
      <c r="AF19" s="38">
        <f t="shared" si="6"/>
        <v>6874</v>
      </c>
      <c r="AG19" s="223">
        <f>AF19/AE19</f>
        <v>29.376068376068375</v>
      </c>
      <c r="AH19" s="10"/>
    </row>
    <row r="20" spans="5:27" s="256" customFormat="1" ht="65.25" customHeight="1">
      <c r="E20" s="256" t="s">
        <v>110</v>
      </c>
      <c r="X20" s="344" t="s">
        <v>141</v>
      </c>
      <c r="Y20" s="344"/>
      <c r="Z20" s="344"/>
      <c r="AA20" s="344"/>
    </row>
    <row r="21" spans="2:34" s="1" customFormat="1" ht="12.75">
      <c r="B21" s="2"/>
      <c r="K21" s="2"/>
      <c r="L21" s="2"/>
      <c r="W21" s="2"/>
      <c r="X21" s="2"/>
      <c r="AC21" s="2"/>
      <c r="AD21" s="2"/>
      <c r="AH21" s="2"/>
    </row>
  </sheetData>
  <sheetProtection/>
  <mergeCells count="5">
    <mergeCell ref="D3:AA3"/>
    <mergeCell ref="AD1:AE1"/>
    <mergeCell ref="X20:AA20"/>
    <mergeCell ref="AG6:AG8"/>
    <mergeCell ref="D2:AA2"/>
  </mergeCells>
  <printOptions/>
  <pageMargins left="0.75" right="0.75" top="1.27" bottom="1" header="0.5" footer="0.5"/>
  <pageSetup horizontalDpi="600" verticalDpi="6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AI22"/>
  <sheetViews>
    <sheetView zoomScale="80" zoomScaleNormal="80" zoomScalePageLayoutView="0" workbookViewId="0" topLeftCell="A1">
      <selection activeCell="P23" sqref="P23"/>
    </sheetView>
  </sheetViews>
  <sheetFormatPr defaultColWidth="9.140625" defaultRowHeight="12.75"/>
  <cols>
    <col min="3" max="3" width="4.421875" style="0" customWidth="1"/>
    <col min="4" max="4" width="3.57421875" style="0" customWidth="1"/>
    <col min="5" max="5" width="3.8515625" style="0" customWidth="1"/>
    <col min="6" max="6" width="4.00390625" style="0" customWidth="1"/>
    <col min="7" max="7" width="4.28125" style="0" customWidth="1"/>
    <col min="8" max="8" width="3.421875" style="0" customWidth="1"/>
    <col min="9" max="9" width="4.00390625" style="0" customWidth="1"/>
    <col min="10" max="10" width="3.57421875" style="0" customWidth="1"/>
    <col min="11" max="11" width="5.28125" style="0" customWidth="1"/>
    <col min="12" max="12" width="4.00390625" style="0" customWidth="1"/>
    <col min="13" max="13" width="4.140625" style="0" customWidth="1"/>
    <col min="14" max="14" width="3.140625" style="0" customWidth="1"/>
    <col min="15" max="16" width="3.7109375" style="0" customWidth="1"/>
    <col min="17" max="17" width="4.140625" style="0" customWidth="1"/>
    <col min="18" max="18" width="3.8515625" style="0" customWidth="1"/>
    <col min="19" max="19" width="4.28125" style="0" customWidth="1"/>
    <col min="20" max="20" width="4.8515625" style="0" customWidth="1"/>
    <col min="21" max="21" width="4.28125" style="0" customWidth="1"/>
    <col min="22" max="22" width="4.421875" style="0" customWidth="1"/>
    <col min="23" max="24" width="4.7109375" style="0" customWidth="1"/>
    <col min="25" max="27" width="4.8515625" style="0" customWidth="1"/>
    <col min="28" max="28" width="5.57421875" style="0" customWidth="1"/>
    <col min="29" max="29" width="5.28125" style="0" customWidth="1"/>
    <col min="30" max="30" width="4.8515625" style="0" customWidth="1"/>
    <col min="31" max="31" width="6.00390625" style="0" customWidth="1"/>
    <col min="32" max="33" width="6.140625" style="0" customWidth="1"/>
    <col min="34" max="34" width="5.57421875" style="0" customWidth="1"/>
    <col min="35" max="35" width="6.8515625" style="0" customWidth="1"/>
  </cols>
  <sheetData>
    <row r="2" ht="12.75">
      <c r="AE2" s="131" t="s">
        <v>50</v>
      </c>
    </row>
    <row r="4" spans="2:35" ht="15.75">
      <c r="B4" s="5"/>
      <c r="C4" s="4"/>
      <c r="D4" s="347" t="s">
        <v>95</v>
      </c>
      <c r="E4" s="347"/>
      <c r="F4" s="347"/>
      <c r="G4" s="347"/>
      <c r="H4" s="347"/>
      <c r="I4" s="347"/>
      <c r="J4" s="347"/>
      <c r="K4" s="347"/>
      <c r="L4" s="347"/>
      <c r="M4" s="347"/>
      <c r="N4" s="347"/>
      <c r="O4" s="347"/>
      <c r="P4" s="347"/>
      <c r="Q4" s="347"/>
      <c r="R4" s="347"/>
      <c r="S4" s="347"/>
      <c r="T4" s="347"/>
      <c r="U4" s="347"/>
      <c r="V4" s="347"/>
      <c r="W4" s="347"/>
      <c r="X4" s="347"/>
      <c r="Y4" s="347"/>
      <c r="Z4" s="347"/>
      <c r="AA4" s="347"/>
      <c r="AB4" s="4"/>
      <c r="AC4" s="4"/>
      <c r="AD4" s="4"/>
      <c r="AE4" s="4"/>
      <c r="AF4" s="4"/>
      <c r="AG4" s="5"/>
      <c r="AH4" s="3"/>
      <c r="AI4" s="3"/>
    </row>
    <row r="5" spans="1:35" ht="15.75">
      <c r="A5" s="4"/>
      <c r="B5" s="2"/>
      <c r="C5" s="1"/>
      <c r="D5" s="341" t="s">
        <v>140</v>
      </c>
      <c r="E5" s="342"/>
      <c r="F5" s="342"/>
      <c r="G5" s="342"/>
      <c r="H5" s="342"/>
      <c r="I5" s="342"/>
      <c r="J5" s="342"/>
      <c r="K5" s="342"/>
      <c r="L5" s="342"/>
      <c r="M5" s="342"/>
      <c r="N5" s="342"/>
      <c r="O5" s="342"/>
      <c r="P5" s="342"/>
      <c r="Q5" s="342"/>
      <c r="R5" s="342"/>
      <c r="S5" s="342"/>
      <c r="T5" s="342"/>
      <c r="U5" s="342"/>
      <c r="V5" s="342"/>
      <c r="W5" s="342"/>
      <c r="X5" s="342"/>
      <c r="Y5" s="342"/>
      <c r="Z5" s="342"/>
      <c r="AA5" s="342"/>
      <c r="AB5" s="1"/>
      <c r="AC5" s="1"/>
      <c r="AD5" s="1"/>
      <c r="AE5" s="1"/>
      <c r="AF5" s="1"/>
      <c r="AG5" s="2"/>
      <c r="AH5" s="3"/>
      <c r="AI5" s="3"/>
    </row>
    <row r="6" spans="1:35" ht="12.75">
      <c r="A6" s="1"/>
      <c r="B6" s="2"/>
      <c r="C6" s="1"/>
      <c r="D6" s="1"/>
      <c r="E6" s="1"/>
      <c r="F6" s="1"/>
      <c r="G6" s="1"/>
      <c r="H6" s="1"/>
      <c r="I6" s="1"/>
      <c r="J6" s="1"/>
      <c r="K6" s="2"/>
      <c r="L6" s="2"/>
      <c r="M6" s="1"/>
      <c r="N6" s="1"/>
      <c r="O6" s="1"/>
      <c r="P6" s="1"/>
      <c r="Q6" s="1"/>
      <c r="R6" s="1"/>
      <c r="S6" s="1"/>
      <c r="T6" s="1"/>
      <c r="U6" s="1"/>
      <c r="V6" s="1"/>
      <c r="W6" s="2"/>
      <c r="X6" s="2"/>
      <c r="Y6" s="1"/>
      <c r="Z6" s="1"/>
      <c r="AA6" s="1"/>
      <c r="AB6" s="1"/>
      <c r="AC6" s="1"/>
      <c r="AD6" s="1"/>
      <c r="AE6" s="1"/>
      <c r="AF6" s="1"/>
      <c r="AG6" s="2"/>
      <c r="AH6" s="3"/>
      <c r="AI6" s="3"/>
    </row>
    <row r="7" spans="1:35" ht="13.5" thickBot="1">
      <c r="A7" s="1"/>
      <c r="B7" s="2"/>
      <c r="C7" s="1"/>
      <c r="D7" s="1"/>
      <c r="E7" s="1"/>
      <c r="F7" s="1"/>
      <c r="G7" s="1"/>
      <c r="H7" s="1"/>
      <c r="I7" s="1"/>
      <c r="J7" s="1"/>
      <c r="K7" s="2"/>
      <c r="L7" s="2"/>
      <c r="M7" s="1"/>
      <c r="N7" s="1"/>
      <c r="O7" s="1"/>
      <c r="P7" s="1"/>
      <c r="Q7" s="1"/>
      <c r="R7" s="1"/>
      <c r="S7" s="1"/>
      <c r="T7" s="1"/>
      <c r="U7" s="1"/>
      <c r="V7" s="1"/>
      <c r="W7" s="2"/>
      <c r="X7" s="2"/>
      <c r="Y7" s="1"/>
      <c r="Z7" s="1"/>
      <c r="AA7" s="1"/>
      <c r="AB7" s="1"/>
      <c r="AC7" s="1"/>
      <c r="AD7" s="1"/>
      <c r="AE7" s="1"/>
      <c r="AF7" s="1"/>
      <c r="AG7" s="2"/>
      <c r="AH7" s="6"/>
      <c r="AI7" s="6"/>
    </row>
    <row r="8" spans="1:35" ht="34.5" customHeight="1" thickBot="1">
      <c r="A8" s="7"/>
      <c r="B8" s="8"/>
      <c r="C8" s="9"/>
      <c r="D8" s="9" t="s">
        <v>1</v>
      </c>
      <c r="E8" s="9"/>
      <c r="F8" s="9"/>
      <c r="G8" s="9"/>
      <c r="H8" s="9"/>
      <c r="I8" s="9"/>
      <c r="J8" s="10"/>
      <c r="K8" s="11" t="s">
        <v>2</v>
      </c>
      <c r="L8" s="7"/>
      <c r="M8" s="9"/>
      <c r="N8" s="9" t="s">
        <v>3</v>
      </c>
      <c r="O8" s="9"/>
      <c r="P8" s="9"/>
      <c r="Q8" s="9"/>
      <c r="R8" s="9"/>
      <c r="S8" s="9"/>
      <c r="T8" s="9"/>
      <c r="U8" s="9"/>
      <c r="V8" s="10"/>
      <c r="W8" s="11" t="s">
        <v>2</v>
      </c>
      <c r="X8" s="8"/>
      <c r="Y8" s="12" t="s">
        <v>4</v>
      </c>
      <c r="Z8" s="9"/>
      <c r="AA8" s="9"/>
      <c r="AB8" s="10"/>
      <c r="AC8" s="12"/>
      <c r="AD8" s="10"/>
      <c r="AE8" s="11" t="s">
        <v>2</v>
      </c>
      <c r="AF8" s="8"/>
      <c r="AG8" s="11" t="s">
        <v>2</v>
      </c>
      <c r="AH8" s="8"/>
      <c r="AI8" s="345" t="s">
        <v>96</v>
      </c>
    </row>
    <row r="9" spans="1:35" ht="34.5" customHeight="1" thickBot="1">
      <c r="A9" s="15"/>
      <c r="B9" s="150"/>
      <c r="C9" s="9" t="s">
        <v>8</v>
      </c>
      <c r="D9" s="9"/>
      <c r="E9" s="12" t="s">
        <v>9</v>
      </c>
      <c r="F9" s="10"/>
      <c r="G9" s="9" t="s">
        <v>10</v>
      </c>
      <c r="H9" s="10"/>
      <c r="I9" s="12" t="s">
        <v>11</v>
      </c>
      <c r="J9" s="9"/>
      <c r="K9" s="17" t="s">
        <v>12</v>
      </c>
      <c r="L9" s="18"/>
      <c r="M9" s="9" t="s">
        <v>13</v>
      </c>
      <c r="N9" s="9"/>
      <c r="O9" s="12" t="s">
        <v>14</v>
      </c>
      <c r="P9" s="10"/>
      <c r="Q9" s="9" t="s">
        <v>15</v>
      </c>
      <c r="R9" s="9"/>
      <c r="S9" s="12" t="s">
        <v>16</v>
      </c>
      <c r="T9" s="10"/>
      <c r="U9" s="9" t="s">
        <v>17</v>
      </c>
      <c r="V9" s="10"/>
      <c r="W9" s="17" t="s">
        <v>18</v>
      </c>
      <c r="X9" s="19"/>
      <c r="Y9" s="12" t="s">
        <v>19</v>
      </c>
      <c r="Z9" s="10"/>
      <c r="AA9" s="12" t="s">
        <v>20</v>
      </c>
      <c r="AB9" s="10"/>
      <c r="AC9" s="431" t="s">
        <v>52</v>
      </c>
      <c r="AD9" s="432"/>
      <c r="AE9" s="17" t="s">
        <v>128</v>
      </c>
      <c r="AF9" s="19"/>
      <c r="AG9" s="17" t="s">
        <v>129</v>
      </c>
      <c r="AH9" s="19"/>
      <c r="AI9" s="346"/>
    </row>
    <row r="10" spans="1:35" ht="34.5" customHeight="1" thickBot="1">
      <c r="A10" s="18"/>
      <c r="B10" s="19"/>
      <c r="C10" s="20" t="s">
        <v>23</v>
      </c>
      <c r="D10" s="20" t="s">
        <v>24</v>
      </c>
      <c r="E10" s="20" t="s">
        <v>23</v>
      </c>
      <c r="F10" s="20" t="s">
        <v>25</v>
      </c>
      <c r="G10" s="20" t="s">
        <v>23</v>
      </c>
      <c r="H10" s="21" t="s">
        <v>25</v>
      </c>
      <c r="I10" s="20" t="s">
        <v>23</v>
      </c>
      <c r="J10" s="20" t="s">
        <v>25</v>
      </c>
      <c r="K10" s="21" t="s">
        <v>23</v>
      </c>
      <c r="L10" s="20" t="s">
        <v>25</v>
      </c>
      <c r="M10" s="108" t="s">
        <v>23</v>
      </c>
      <c r="N10" s="20" t="s">
        <v>24</v>
      </c>
      <c r="O10" s="20" t="s">
        <v>23</v>
      </c>
      <c r="P10" s="22" t="s">
        <v>24</v>
      </c>
      <c r="Q10" s="14" t="s">
        <v>23</v>
      </c>
      <c r="R10" s="21" t="s">
        <v>24</v>
      </c>
      <c r="S10" s="20" t="s">
        <v>23</v>
      </c>
      <c r="T10" s="20" t="s">
        <v>24</v>
      </c>
      <c r="U10" s="20" t="s">
        <v>23</v>
      </c>
      <c r="V10" s="20" t="s">
        <v>24</v>
      </c>
      <c r="W10" s="20" t="s">
        <v>23</v>
      </c>
      <c r="X10" s="23" t="s">
        <v>26</v>
      </c>
      <c r="Y10" s="20" t="s">
        <v>23</v>
      </c>
      <c r="Z10" s="21" t="s">
        <v>24</v>
      </c>
      <c r="AA10" s="20" t="s">
        <v>23</v>
      </c>
      <c r="AB10" s="20" t="s">
        <v>24</v>
      </c>
      <c r="AC10" s="109"/>
      <c r="AD10" s="108"/>
      <c r="AE10" s="14" t="s">
        <v>23</v>
      </c>
      <c r="AF10" s="20" t="s">
        <v>24</v>
      </c>
      <c r="AG10" s="14" t="s">
        <v>23</v>
      </c>
      <c r="AH10" s="22" t="s">
        <v>24</v>
      </c>
      <c r="AI10" s="430"/>
    </row>
    <row r="11" spans="1:35" s="52" customFormat="1" ht="34.5" customHeight="1">
      <c r="A11" s="279"/>
      <c r="B11" s="279" t="s">
        <v>53</v>
      </c>
      <c r="C11" s="279"/>
      <c r="D11" s="280"/>
      <c r="E11" s="281"/>
      <c r="F11" s="280"/>
      <c r="G11" s="281"/>
      <c r="H11" s="280"/>
      <c r="I11" s="281"/>
      <c r="J11" s="280"/>
      <c r="K11" s="282"/>
      <c r="L11" s="283"/>
      <c r="M11" s="284"/>
      <c r="N11" s="285"/>
      <c r="O11" s="284"/>
      <c r="P11" s="286"/>
      <c r="Q11" s="287"/>
      <c r="R11" s="285"/>
      <c r="S11" s="284"/>
      <c r="T11" s="285"/>
      <c r="U11" s="287">
        <v>1</v>
      </c>
      <c r="V11" s="286">
        <v>20</v>
      </c>
      <c r="W11" s="288">
        <f aca="true" t="shared" si="0" ref="W11:X14">S11+U11</f>
        <v>1</v>
      </c>
      <c r="X11" s="288">
        <f t="shared" si="0"/>
        <v>20</v>
      </c>
      <c r="Y11" s="284">
        <v>2</v>
      </c>
      <c r="Z11" s="289">
        <v>43</v>
      </c>
      <c r="AA11" s="289">
        <v>2</v>
      </c>
      <c r="AB11" s="285">
        <v>59</v>
      </c>
      <c r="AC11" s="290">
        <v>3</v>
      </c>
      <c r="AD11" s="291">
        <v>77</v>
      </c>
      <c r="AE11" s="292">
        <f aca="true" t="shared" si="1" ref="AE11:AF14">AC11+AA11+Y11</f>
        <v>7</v>
      </c>
      <c r="AF11" s="288">
        <f t="shared" si="1"/>
        <v>179</v>
      </c>
      <c r="AG11" s="288">
        <f aca="true" t="shared" si="2" ref="AG11:AH14">AE11+W11</f>
        <v>8</v>
      </c>
      <c r="AH11" s="288">
        <f t="shared" si="2"/>
        <v>199</v>
      </c>
      <c r="AI11" s="293">
        <f>AH11/AG11</f>
        <v>24.875</v>
      </c>
    </row>
    <row r="12" spans="1:35" s="52" customFormat="1" ht="34.5" customHeight="1">
      <c r="A12" s="294"/>
      <c r="B12" s="294" t="s">
        <v>130</v>
      </c>
      <c r="C12" s="294"/>
      <c r="D12" s="295"/>
      <c r="E12" s="296"/>
      <c r="F12" s="295"/>
      <c r="G12" s="296"/>
      <c r="H12" s="295"/>
      <c r="I12" s="296"/>
      <c r="J12" s="295"/>
      <c r="K12" s="297"/>
      <c r="L12" s="298"/>
      <c r="M12" s="299"/>
      <c r="N12" s="300"/>
      <c r="O12" s="299"/>
      <c r="P12" s="300"/>
      <c r="Q12" s="299"/>
      <c r="R12" s="300"/>
      <c r="S12" s="299"/>
      <c r="T12" s="300"/>
      <c r="U12" s="284"/>
      <c r="V12" s="285"/>
      <c r="W12" s="301">
        <f t="shared" si="0"/>
        <v>0</v>
      </c>
      <c r="X12" s="302">
        <f t="shared" si="0"/>
        <v>0</v>
      </c>
      <c r="Y12" s="299">
        <v>1</v>
      </c>
      <c r="Z12" s="303">
        <v>13</v>
      </c>
      <c r="AA12" s="303"/>
      <c r="AB12" s="300"/>
      <c r="AC12" s="304"/>
      <c r="AD12" s="305"/>
      <c r="AE12" s="302">
        <f t="shared" si="1"/>
        <v>1</v>
      </c>
      <c r="AF12" s="301">
        <f t="shared" si="1"/>
        <v>13</v>
      </c>
      <c r="AG12" s="306">
        <f t="shared" si="2"/>
        <v>1</v>
      </c>
      <c r="AH12" s="306">
        <f t="shared" si="2"/>
        <v>13</v>
      </c>
      <c r="AI12" s="302">
        <f>AH12/AG12</f>
        <v>13</v>
      </c>
    </row>
    <row r="13" spans="1:35" s="52" customFormat="1" ht="34.5" customHeight="1">
      <c r="A13" s="294"/>
      <c r="B13" s="294" t="s">
        <v>54</v>
      </c>
      <c r="C13" s="294"/>
      <c r="D13" s="295"/>
      <c r="E13" s="296"/>
      <c r="F13" s="295"/>
      <c r="G13" s="296"/>
      <c r="H13" s="295"/>
      <c r="I13" s="296"/>
      <c r="J13" s="295"/>
      <c r="K13" s="297"/>
      <c r="L13" s="298"/>
      <c r="M13" s="299"/>
      <c r="N13" s="300"/>
      <c r="O13" s="299"/>
      <c r="P13" s="300"/>
      <c r="Q13" s="299"/>
      <c r="R13" s="300"/>
      <c r="S13" s="299"/>
      <c r="T13" s="300"/>
      <c r="U13" s="299">
        <v>1</v>
      </c>
      <c r="V13" s="300">
        <v>27</v>
      </c>
      <c r="W13" s="307">
        <f t="shared" si="0"/>
        <v>1</v>
      </c>
      <c r="X13" s="302">
        <f t="shared" si="0"/>
        <v>27</v>
      </c>
      <c r="Y13" s="299">
        <v>1</v>
      </c>
      <c r="Z13" s="303">
        <v>25</v>
      </c>
      <c r="AA13" s="303">
        <v>1</v>
      </c>
      <c r="AB13" s="300">
        <v>34</v>
      </c>
      <c r="AC13" s="304">
        <v>1</v>
      </c>
      <c r="AD13" s="305">
        <v>17</v>
      </c>
      <c r="AE13" s="302">
        <f t="shared" si="1"/>
        <v>3</v>
      </c>
      <c r="AF13" s="301">
        <f>AD13+AB13+Z13</f>
        <v>76</v>
      </c>
      <c r="AG13" s="308">
        <f t="shared" si="2"/>
        <v>4</v>
      </c>
      <c r="AH13" s="308">
        <f t="shared" si="2"/>
        <v>103</v>
      </c>
      <c r="AI13" s="309">
        <f>AH13/AG13</f>
        <v>25.75</v>
      </c>
    </row>
    <row r="14" spans="1:35" s="52" customFormat="1" ht="34.5" customHeight="1">
      <c r="A14" s="294"/>
      <c r="B14" s="294" t="s">
        <v>55</v>
      </c>
      <c r="C14" s="294"/>
      <c r="D14" s="295"/>
      <c r="E14" s="296"/>
      <c r="F14" s="295"/>
      <c r="G14" s="296"/>
      <c r="H14" s="295"/>
      <c r="I14" s="296"/>
      <c r="J14" s="295"/>
      <c r="K14" s="297"/>
      <c r="L14" s="298"/>
      <c r="M14" s="299"/>
      <c r="N14" s="300"/>
      <c r="O14" s="299"/>
      <c r="P14" s="300"/>
      <c r="Q14" s="299"/>
      <c r="R14" s="300"/>
      <c r="S14" s="299"/>
      <c r="T14" s="300"/>
      <c r="U14" s="299"/>
      <c r="V14" s="300"/>
      <c r="W14" s="296">
        <f t="shared" si="0"/>
        <v>0</v>
      </c>
      <c r="X14" s="295">
        <f t="shared" si="0"/>
        <v>0</v>
      </c>
      <c r="Y14" s="299">
        <v>1</v>
      </c>
      <c r="Z14" s="303">
        <v>24</v>
      </c>
      <c r="AA14" s="303">
        <v>2</v>
      </c>
      <c r="AB14" s="300">
        <v>58</v>
      </c>
      <c r="AC14" s="299">
        <v>1</v>
      </c>
      <c r="AD14" s="300">
        <v>25</v>
      </c>
      <c r="AE14" s="302">
        <f t="shared" si="1"/>
        <v>4</v>
      </c>
      <c r="AF14" s="302">
        <f t="shared" si="1"/>
        <v>107</v>
      </c>
      <c r="AG14" s="302">
        <f t="shared" si="2"/>
        <v>4</v>
      </c>
      <c r="AH14" s="302">
        <f t="shared" si="2"/>
        <v>107</v>
      </c>
      <c r="AI14" s="309">
        <f>AH14/AG14</f>
        <v>26.75</v>
      </c>
    </row>
    <row r="15" spans="1:35" s="52" customFormat="1" ht="34.5" customHeight="1" thickBot="1">
      <c r="A15" s="310" t="s">
        <v>98</v>
      </c>
      <c r="B15" s="311"/>
      <c r="C15" s="312"/>
      <c r="D15" s="313"/>
      <c r="E15" s="314"/>
      <c r="F15" s="313"/>
      <c r="G15" s="315"/>
      <c r="H15" s="313"/>
      <c r="I15" s="314"/>
      <c r="J15" s="316"/>
      <c r="K15" s="317"/>
      <c r="L15" s="313"/>
      <c r="M15" s="318"/>
      <c r="N15" s="319"/>
      <c r="O15" s="320"/>
      <c r="P15" s="321"/>
      <c r="Q15" s="320"/>
      <c r="R15" s="321"/>
      <c r="S15" s="320"/>
      <c r="T15" s="321"/>
      <c r="U15" s="317">
        <f>SUM(U13:U14)</f>
        <v>1</v>
      </c>
      <c r="V15" s="316">
        <f aca="true" t="shared" si="3" ref="V15:AI15">SUM(V13:V14)</f>
        <v>27</v>
      </c>
      <c r="W15" s="317">
        <f t="shared" si="3"/>
        <v>1</v>
      </c>
      <c r="X15" s="316">
        <f t="shared" si="3"/>
        <v>27</v>
      </c>
      <c r="Y15" s="317"/>
      <c r="Z15" s="322"/>
      <c r="AA15" s="322"/>
      <c r="AB15" s="316"/>
      <c r="AC15" s="317"/>
      <c r="AD15" s="316"/>
      <c r="AE15" s="308">
        <f t="shared" si="3"/>
        <v>7</v>
      </c>
      <c r="AF15" s="308">
        <f t="shared" si="3"/>
        <v>183</v>
      </c>
      <c r="AG15" s="308">
        <f t="shared" si="3"/>
        <v>8</v>
      </c>
      <c r="AH15" s="308">
        <f t="shared" si="3"/>
        <v>210</v>
      </c>
      <c r="AI15" s="323">
        <f t="shared" si="3"/>
        <v>52.5</v>
      </c>
    </row>
    <row r="16" spans="1:35" s="52" customFormat="1" ht="34.5" customHeight="1" thickBot="1">
      <c r="A16" s="324" t="s">
        <v>56</v>
      </c>
      <c r="B16" s="325"/>
      <c r="C16" s="326"/>
      <c r="D16" s="327"/>
      <c r="E16" s="328"/>
      <c r="F16" s="327"/>
      <c r="G16" s="328"/>
      <c r="H16" s="327"/>
      <c r="I16" s="329"/>
      <c r="J16" s="330"/>
      <c r="K16" s="329"/>
      <c r="L16" s="331"/>
      <c r="M16" s="328"/>
      <c r="N16" s="327"/>
      <c r="O16" s="329"/>
      <c r="P16" s="330"/>
      <c r="Q16" s="332"/>
      <c r="R16" s="333"/>
      <c r="S16" s="334">
        <f aca="true" t="shared" si="4" ref="S16:AD16">SUM(S11:S14)</f>
        <v>0</v>
      </c>
      <c r="T16" s="330">
        <f t="shared" si="4"/>
        <v>0</v>
      </c>
      <c r="U16" s="334">
        <f t="shared" si="4"/>
        <v>2</v>
      </c>
      <c r="V16" s="330">
        <f t="shared" si="4"/>
        <v>47</v>
      </c>
      <c r="W16" s="335">
        <f t="shared" si="4"/>
        <v>2</v>
      </c>
      <c r="X16" s="333">
        <f t="shared" si="4"/>
        <v>47</v>
      </c>
      <c r="Y16" s="334">
        <f t="shared" si="4"/>
        <v>5</v>
      </c>
      <c r="Z16" s="336">
        <f t="shared" si="4"/>
        <v>105</v>
      </c>
      <c r="AA16" s="336">
        <f t="shared" si="4"/>
        <v>5</v>
      </c>
      <c r="AB16" s="330">
        <f t="shared" si="4"/>
        <v>151</v>
      </c>
      <c r="AC16" s="329">
        <f t="shared" si="4"/>
        <v>5</v>
      </c>
      <c r="AD16" s="329">
        <f t="shared" si="4"/>
        <v>119</v>
      </c>
      <c r="AE16" s="333">
        <f>AC16+AA16+Y16</f>
        <v>15</v>
      </c>
      <c r="AF16" s="329">
        <f>SUM(AF11:AF14)</f>
        <v>375</v>
      </c>
      <c r="AG16" s="333">
        <f>AE16+W16</f>
        <v>17</v>
      </c>
      <c r="AH16" s="333">
        <f>AF16+X16</f>
        <v>422</v>
      </c>
      <c r="AI16" s="337">
        <f>AH16/AG16</f>
        <v>24.823529411764707</v>
      </c>
    </row>
    <row r="22" spans="1:35" ht="12.75">
      <c r="A22" s="1"/>
      <c r="B22" s="2"/>
      <c r="C22" s="1"/>
      <c r="D22" s="1"/>
      <c r="E22" s="40" t="s">
        <v>110</v>
      </c>
      <c r="F22" s="1"/>
      <c r="G22" s="1"/>
      <c r="H22" s="1"/>
      <c r="I22" s="1"/>
      <c r="J22" s="1"/>
      <c r="K22" s="2"/>
      <c r="L22" s="2"/>
      <c r="M22" s="1"/>
      <c r="N22" s="1"/>
      <c r="O22" s="1"/>
      <c r="P22" s="1"/>
      <c r="Q22" s="1"/>
      <c r="R22" s="40"/>
      <c r="S22" s="1"/>
      <c r="T22" s="1"/>
      <c r="U22" s="1"/>
      <c r="V22" s="1"/>
      <c r="W22" s="2"/>
      <c r="X22" s="433" t="s">
        <v>141</v>
      </c>
      <c r="Y22" s="433"/>
      <c r="Z22" s="433"/>
      <c r="AA22" s="433"/>
      <c r="AB22" s="1"/>
      <c r="AC22" s="2"/>
      <c r="AD22" s="2"/>
      <c r="AE22" s="1"/>
      <c r="AF22" s="1"/>
      <c r="AG22" s="1"/>
      <c r="AH22" s="2"/>
      <c r="AI22" s="1"/>
    </row>
  </sheetData>
  <sheetProtection/>
  <mergeCells count="5">
    <mergeCell ref="D4:AA4"/>
    <mergeCell ref="D5:AA5"/>
    <mergeCell ref="AI8:AI10"/>
    <mergeCell ref="AC9:AD9"/>
    <mergeCell ref="X22:AA22"/>
  </mergeCells>
  <printOptions/>
  <pageMargins left="0.7" right="0.7" top="0.75" bottom="0.75" header="0.3" footer="0.3"/>
  <pageSetup horizontalDpi="600" verticalDpi="600" orientation="landscape" paperSize="9" scale="7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H12"/>
  <sheetViews>
    <sheetView zoomScale="80" zoomScaleNormal="80" zoomScalePageLayoutView="0" workbookViewId="0" topLeftCell="A1">
      <selection activeCell="S22" sqref="S22"/>
    </sheetView>
  </sheetViews>
  <sheetFormatPr defaultColWidth="9.140625" defaultRowHeight="12.75"/>
  <cols>
    <col min="1" max="1" width="8.140625" style="0" customWidth="1"/>
    <col min="2" max="2" width="8.28125" style="0" customWidth="1"/>
    <col min="3" max="3" width="5.7109375" style="0" customWidth="1"/>
    <col min="4" max="4" width="5.28125" style="0" customWidth="1"/>
    <col min="5" max="5" width="5.8515625" style="0" customWidth="1"/>
    <col min="6" max="6" width="5.28125" style="0" customWidth="1"/>
    <col min="7" max="7" width="4.140625" style="0" customWidth="1"/>
    <col min="8" max="8" width="4.57421875" style="0" customWidth="1"/>
    <col min="9" max="10" width="5.00390625" style="0" customWidth="1"/>
    <col min="11" max="11" width="4.57421875" style="0" customWidth="1"/>
    <col min="12" max="12" width="5.7109375" style="0" customWidth="1"/>
    <col min="13" max="13" width="5.8515625" style="0" customWidth="1"/>
    <col min="14" max="14" width="4.7109375" style="0" customWidth="1"/>
    <col min="15" max="15" width="5.00390625" style="0" customWidth="1"/>
    <col min="16" max="16" width="5.421875" style="0" customWidth="1"/>
    <col min="17" max="17" width="4.57421875" style="0" customWidth="1"/>
    <col min="18" max="18" width="5.421875" style="0" customWidth="1"/>
    <col min="19" max="19" width="5.7109375" style="0" customWidth="1"/>
    <col min="20" max="21" width="4.57421875" style="0" customWidth="1"/>
    <col min="22" max="22" width="4.8515625" style="0" customWidth="1"/>
    <col min="23" max="23" width="4.7109375" style="0" customWidth="1"/>
    <col min="24" max="24" width="5.8515625" style="0" customWidth="1"/>
    <col min="25" max="25" width="5.421875" style="0" customWidth="1"/>
    <col min="26" max="26" width="4.57421875" style="0" customWidth="1"/>
    <col min="27" max="27" width="4.421875" style="0" customWidth="1"/>
    <col min="28" max="28" width="5.8515625" style="0" customWidth="1"/>
    <col min="29" max="29" width="5.57421875" style="0" customWidth="1"/>
    <col min="30" max="30" width="6.57421875" style="0" customWidth="1"/>
    <col min="31" max="31" width="5.140625" style="0" customWidth="1"/>
    <col min="32" max="32" width="6.00390625" style="0" customWidth="1"/>
    <col min="33" max="33" width="6.57421875" style="0" customWidth="1"/>
    <col min="34" max="34" width="5.7109375" style="0" customWidth="1"/>
  </cols>
  <sheetData>
    <row r="1" spans="2:34" s="1" customFormat="1" ht="12.75" customHeight="1">
      <c r="B1" s="2"/>
      <c r="K1" s="2"/>
      <c r="L1" s="2"/>
      <c r="W1" s="2"/>
      <c r="X1" s="2"/>
      <c r="AC1" s="2"/>
      <c r="AD1" s="343" t="s">
        <v>51</v>
      </c>
      <c r="AE1" s="343"/>
      <c r="AG1" s="3"/>
      <c r="AH1" s="2"/>
    </row>
    <row r="2" spans="1:34" ht="15.75">
      <c r="A2" s="4"/>
      <c r="B2" s="5"/>
      <c r="C2" s="4"/>
      <c r="D2" s="347" t="s">
        <v>120</v>
      </c>
      <c r="E2" s="347"/>
      <c r="F2" s="347"/>
      <c r="G2" s="347"/>
      <c r="H2" s="347"/>
      <c r="I2" s="347"/>
      <c r="J2" s="347"/>
      <c r="K2" s="347"/>
      <c r="L2" s="347"/>
      <c r="M2" s="347"/>
      <c r="N2" s="347"/>
      <c r="O2" s="347"/>
      <c r="P2" s="347"/>
      <c r="Q2" s="347"/>
      <c r="R2" s="347"/>
      <c r="S2" s="347"/>
      <c r="T2" s="347"/>
      <c r="U2" s="347"/>
      <c r="V2" s="347"/>
      <c r="W2" s="347"/>
      <c r="X2" s="347"/>
      <c r="Y2" s="347"/>
      <c r="Z2" s="347"/>
      <c r="AA2" s="347"/>
      <c r="AB2" s="4"/>
      <c r="AC2" s="4"/>
      <c r="AD2" s="4"/>
      <c r="AE2" s="5"/>
      <c r="AF2" s="3"/>
      <c r="AG2" s="3"/>
      <c r="AH2" s="3"/>
    </row>
    <row r="3" spans="1:34" ht="15.75">
      <c r="A3" s="1"/>
      <c r="B3" s="2"/>
      <c r="C3" s="1"/>
      <c r="D3" s="341" t="s">
        <v>140</v>
      </c>
      <c r="E3" s="342"/>
      <c r="F3" s="342"/>
      <c r="G3" s="342"/>
      <c r="H3" s="342"/>
      <c r="I3" s="342"/>
      <c r="J3" s="342"/>
      <c r="K3" s="342"/>
      <c r="L3" s="342"/>
      <c r="M3" s="342"/>
      <c r="N3" s="342"/>
      <c r="O3" s="342"/>
      <c r="P3" s="342"/>
      <c r="Q3" s="342"/>
      <c r="R3" s="342"/>
      <c r="S3" s="342"/>
      <c r="T3" s="342"/>
      <c r="U3" s="342"/>
      <c r="V3" s="342"/>
      <c r="W3" s="342"/>
      <c r="X3" s="342"/>
      <c r="Y3" s="342"/>
      <c r="Z3" s="342"/>
      <c r="AA3" s="342"/>
      <c r="AB3" s="1"/>
      <c r="AC3" s="1"/>
      <c r="AD3" s="1"/>
      <c r="AE3" s="2"/>
      <c r="AF3" s="3"/>
      <c r="AG3" s="3"/>
      <c r="AH3" s="3"/>
    </row>
    <row r="4" spans="1:34" ht="12.75">
      <c r="A4" s="1"/>
      <c r="B4" s="2"/>
      <c r="C4" s="1"/>
      <c r="D4" s="1"/>
      <c r="E4" s="1"/>
      <c r="F4" s="1"/>
      <c r="G4" s="1"/>
      <c r="H4" s="1"/>
      <c r="I4" s="1"/>
      <c r="J4" s="1"/>
      <c r="K4" s="2"/>
      <c r="L4" s="2"/>
      <c r="M4" s="1"/>
      <c r="N4" s="1"/>
      <c r="O4" s="1"/>
      <c r="P4" s="1"/>
      <c r="Q4" s="1"/>
      <c r="R4" s="1"/>
      <c r="S4" s="1"/>
      <c r="T4" s="1"/>
      <c r="U4" s="1"/>
      <c r="V4" s="1"/>
      <c r="W4" s="2"/>
      <c r="X4" s="2"/>
      <c r="Y4" s="1"/>
      <c r="Z4" s="1"/>
      <c r="AA4" s="1"/>
      <c r="AB4" s="1"/>
      <c r="AC4" s="1"/>
      <c r="AD4" s="1"/>
      <c r="AE4" s="2"/>
      <c r="AF4" s="3"/>
      <c r="AG4" s="3"/>
      <c r="AH4" s="3"/>
    </row>
    <row r="5" spans="1:34" ht="13.5" thickBot="1">
      <c r="A5" s="1"/>
      <c r="B5" s="2"/>
      <c r="C5" s="1"/>
      <c r="D5" s="1"/>
      <c r="E5" s="1"/>
      <c r="F5" s="1"/>
      <c r="G5" s="1"/>
      <c r="H5" s="1"/>
      <c r="I5" s="1"/>
      <c r="J5" s="1"/>
      <c r="K5" s="2"/>
      <c r="L5" s="2"/>
      <c r="M5" s="1"/>
      <c r="N5" s="1"/>
      <c r="O5" s="1"/>
      <c r="P5" s="1"/>
      <c r="Q5" s="1"/>
      <c r="R5" s="1"/>
      <c r="S5" s="1"/>
      <c r="T5" s="1"/>
      <c r="U5" s="1"/>
      <c r="V5" s="1"/>
      <c r="W5" s="2"/>
      <c r="X5" s="2"/>
      <c r="Y5" s="1"/>
      <c r="Z5" s="1"/>
      <c r="AA5" s="1"/>
      <c r="AB5" s="1"/>
      <c r="AC5" s="1"/>
      <c r="AD5" s="1"/>
      <c r="AE5" s="2"/>
      <c r="AF5" s="6"/>
      <c r="AG5" s="254"/>
      <c r="AH5" s="254"/>
    </row>
    <row r="6" spans="1:34" ht="13.5" thickBot="1">
      <c r="A6" s="7"/>
      <c r="B6" s="8"/>
      <c r="C6" s="9"/>
      <c r="D6" s="9" t="s">
        <v>1</v>
      </c>
      <c r="E6" s="9"/>
      <c r="F6" s="9"/>
      <c r="G6" s="9"/>
      <c r="H6" s="9"/>
      <c r="I6" s="9"/>
      <c r="J6" s="10"/>
      <c r="K6" s="11" t="s">
        <v>2</v>
      </c>
      <c r="L6" s="7"/>
      <c r="M6" s="9"/>
      <c r="N6" s="9" t="s">
        <v>3</v>
      </c>
      <c r="O6" s="9"/>
      <c r="P6" s="9"/>
      <c r="Q6" s="9"/>
      <c r="R6" s="9"/>
      <c r="S6" s="9"/>
      <c r="T6" s="9"/>
      <c r="U6" s="9"/>
      <c r="V6" s="10"/>
      <c r="W6" s="11" t="s">
        <v>2</v>
      </c>
      <c r="X6" s="8"/>
      <c r="Y6" s="12" t="s">
        <v>4</v>
      </c>
      <c r="Z6" s="9"/>
      <c r="AA6" s="9"/>
      <c r="AB6" s="10"/>
      <c r="AC6" s="11" t="s">
        <v>2</v>
      </c>
      <c r="AD6" s="8"/>
      <c r="AE6" s="11" t="s">
        <v>2</v>
      </c>
      <c r="AF6" s="265"/>
      <c r="AG6" s="435" t="s">
        <v>5</v>
      </c>
      <c r="AH6" s="264"/>
    </row>
    <row r="7" spans="1:34" ht="13.5" thickBot="1">
      <c r="A7" s="436" t="s">
        <v>114</v>
      </c>
      <c r="B7" s="437"/>
      <c r="C7" s="9" t="s">
        <v>8</v>
      </c>
      <c r="D7" s="9"/>
      <c r="E7" s="12" t="s">
        <v>9</v>
      </c>
      <c r="F7" s="10"/>
      <c r="G7" s="9" t="s">
        <v>10</v>
      </c>
      <c r="H7" s="10"/>
      <c r="I7" s="12" t="s">
        <v>11</v>
      </c>
      <c r="J7" s="9"/>
      <c r="K7" s="17" t="s">
        <v>12</v>
      </c>
      <c r="L7" s="18"/>
      <c r="M7" s="9" t="s">
        <v>13</v>
      </c>
      <c r="N7" s="9"/>
      <c r="O7" s="12" t="s">
        <v>14</v>
      </c>
      <c r="P7" s="10"/>
      <c r="Q7" s="9" t="s">
        <v>15</v>
      </c>
      <c r="R7" s="9"/>
      <c r="S7" s="12" t="s">
        <v>16</v>
      </c>
      <c r="T7" s="10"/>
      <c r="U7" s="9" t="s">
        <v>17</v>
      </c>
      <c r="V7" s="10"/>
      <c r="W7" s="17" t="s">
        <v>18</v>
      </c>
      <c r="X7" s="19"/>
      <c r="Y7" s="12" t="s">
        <v>19</v>
      </c>
      <c r="Z7" s="10"/>
      <c r="AA7" s="12" t="s">
        <v>20</v>
      </c>
      <c r="AB7" s="10"/>
      <c r="AC7" s="17" t="s">
        <v>21</v>
      </c>
      <c r="AD7" s="19"/>
      <c r="AE7" s="17" t="s">
        <v>22</v>
      </c>
      <c r="AF7" s="266"/>
      <c r="AG7" s="435"/>
      <c r="AH7" s="264"/>
    </row>
    <row r="8" spans="1:34" ht="12.75">
      <c r="A8" s="15"/>
      <c r="B8" s="16"/>
      <c r="C8" s="22" t="s">
        <v>23</v>
      </c>
      <c r="D8" s="22" t="s">
        <v>24</v>
      </c>
      <c r="E8" s="22" t="s">
        <v>23</v>
      </c>
      <c r="F8" s="22" t="s">
        <v>25</v>
      </c>
      <c r="G8" s="14" t="s">
        <v>23</v>
      </c>
      <c r="H8" s="13" t="s">
        <v>25</v>
      </c>
      <c r="I8" s="22" t="s">
        <v>23</v>
      </c>
      <c r="J8" s="22" t="s">
        <v>25</v>
      </c>
      <c r="K8" s="13" t="s">
        <v>23</v>
      </c>
      <c r="L8" s="22" t="s">
        <v>25</v>
      </c>
      <c r="M8" s="14" t="s">
        <v>23</v>
      </c>
      <c r="N8" s="13" t="s">
        <v>24</v>
      </c>
      <c r="O8" s="22" t="s">
        <v>23</v>
      </c>
      <c r="P8" s="22" t="s">
        <v>24</v>
      </c>
      <c r="Q8" s="14" t="s">
        <v>23</v>
      </c>
      <c r="R8" s="13" t="s">
        <v>24</v>
      </c>
      <c r="S8" s="22" t="s">
        <v>23</v>
      </c>
      <c r="T8" s="22" t="s">
        <v>24</v>
      </c>
      <c r="U8" s="14" t="s">
        <v>23</v>
      </c>
      <c r="V8" s="22" t="s">
        <v>24</v>
      </c>
      <c r="W8" s="23" t="s">
        <v>23</v>
      </c>
      <c r="X8" s="23" t="s">
        <v>26</v>
      </c>
      <c r="Y8" s="261" t="s">
        <v>23</v>
      </c>
      <c r="Z8" s="262" t="s">
        <v>24</v>
      </c>
      <c r="AA8" s="22" t="s">
        <v>23</v>
      </c>
      <c r="AB8" s="22" t="s">
        <v>24</v>
      </c>
      <c r="AC8" s="14" t="s">
        <v>23</v>
      </c>
      <c r="AD8" s="22" t="s">
        <v>24</v>
      </c>
      <c r="AE8" s="14" t="s">
        <v>23</v>
      </c>
      <c r="AF8" s="13" t="s">
        <v>24</v>
      </c>
      <c r="AG8" s="435"/>
      <c r="AH8" s="264"/>
    </row>
    <row r="9" spans="1:34" ht="104.25" customHeight="1">
      <c r="A9" s="438" t="s">
        <v>115</v>
      </c>
      <c r="B9" s="438"/>
      <c r="C9" s="236">
        <v>1</v>
      </c>
      <c r="D9" s="236">
        <v>71</v>
      </c>
      <c r="E9" s="236">
        <v>3</v>
      </c>
      <c r="F9" s="236">
        <v>61</v>
      </c>
      <c r="G9" s="236">
        <v>3</v>
      </c>
      <c r="H9" s="236">
        <v>81</v>
      </c>
      <c r="I9" s="236">
        <v>3</v>
      </c>
      <c r="J9" s="236">
        <v>85</v>
      </c>
      <c r="K9" s="41">
        <f>C9+E9+G9+I9</f>
        <v>10</v>
      </c>
      <c r="L9" s="41">
        <f>D9+F9+H9+J9</f>
        <v>298</v>
      </c>
      <c r="M9" s="236">
        <v>4</v>
      </c>
      <c r="N9" s="236">
        <v>101</v>
      </c>
      <c r="O9" s="236">
        <v>5</v>
      </c>
      <c r="P9" s="236">
        <v>158</v>
      </c>
      <c r="Q9" s="236">
        <v>6</v>
      </c>
      <c r="R9" s="236">
        <v>199</v>
      </c>
      <c r="S9" s="236">
        <v>8</v>
      </c>
      <c r="T9" s="236">
        <v>243</v>
      </c>
      <c r="U9" s="236">
        <v>7</v>
      </c>
      <c r="V9" s="236">
        <v>233</v>
      </c>
      <c r="W9" s="41">
        <f>M9+O9+Q9+S9+U9</f>
        <v>30</v>
      </c>
      <c r="X9" s="41">
        <f>N9+P9+R9+T9+V9</f>
        <v>934</v>
      </c>
      <c r="Y9" s="236">
        <v>6</v>
      </c>
      <c r="Z9" s="236">
        <v>175</v>
      </c>
      <c r="AA9" s="236">
        <v>7</v>
      </c>
      <c r="AB9" s="236">
        <v>197</v>
      </c>
      <c r="AC9" s="236">
        <f>Y9+AA9</f>
        <v>13</v>
      </c>
      <c r="AD9" s="236">
        <f>Z9+AB9</f>
        <v>372</v>
      </c>
      <c r="AE9" s="41">
        <f>W9+AC9+K9</f>
        <v>53</v>
      </c>
      <c r="AF9" s="267">
        <f>X9+AD9+L9</f>
        <v>1604</v>
      </c>
      <c r="AG9" s="263">
        <f>AF9/AE9</f>
        <v>30.264150943396228</v>
      </c>
      <c r="AH9" s="255"/>
    </row>
    <row r="10" spans="1:34" ht="72.75" customHeight="1">
      <c r="A10" s="438" t="s">
        <v>142</v>
      </c>
      <c r="B10" s="438"/>
      <c r="C10" s="236"/>
      <c r="D10" s="236"/>
      <c r="E10" s="236"/>
      <c r="F10" s="236"/>
      <c r="G10" s="236"/>
      <c r="H10" s="236"/>
      <c r="I10" s="236"/>
      <c r="J10" s="236"/>
      <c r="K10" s="41">
        <f>C10+E10+G10+I10</f>
        <v>0</v>
      </c>
      <c r="L10" s="41">
        <f>D10+F10+H10+J10</f>
        <v>0</v>
      </c>
      <c r="M10" s="236">
        <v>2</v>
      </c>
      <c r="N10" s="236">
        <v>19</v>
      </c>
      <c r="O10" s="236">
        <v>1</v>
      </c>
      <c r="P10" s="236">
        <v>12</v>
      </c>
      <c r="Q10" s="236">
        <v>1</v>
      </c>
      <c r="R10" s="236">
        <v>14</v>
      </c>
      <c r="S10" s="236">
        <v>2</v>
      </c>
      <c r="T10" s="236">
        <v>20</v>
      </c>
      <c r="U10" s="236">
        <v>1</v>
      </c>
      <c r="V10" s="236">
        <v>12</v>
      </c>
      <c r="W10" s="41">
        <f>M10+O10+Q10+S10+U10</f>
        <v>7</v>
      </c>
      <c r="X10" s="41">
        <f>N10+P10+R10+T10+V10</f>
        <v>77</v>
      </c>
      <c r="Y10" s="236">
        <v>1</v>
      </c>
      <c r="Z10" s="236">
        <v>12</v>
      </c>
      <c r="AA10" s="236"/>
      <c r="AB10" s="236"/>
      <c r="AC10" s="236">
        <f>Y10+AA10</f>
        <v>1</v>
      </c>
      <c r="AD10" s="236">
        <f>Z10+AB10</f>
        <v>12</v>
      </c>
      <c r="AE10" s="41">
        <f>W10+AC10+K10</f>
        <v>8</v>
      </c>
      <c r="AF10" s="41">
        <f>X10+AD10+L10</f>
        <v>89</v>
      </c>
      <c r="AG10" s="338">
        <f>AF10/AE10</f>
        <v>11.125</v>
      </c>
      <c r="AH10" s="255"/>
    </row>
    <row r="11" spans="1:34" s="51" customFormat="1" ht="24.75" customHeight="1">
      <c r="A11" s="434" t="s">
        <v>91</v>
      </c>
      <c r="B11" s="434"/>
      <c r="C11" s="275">
        <f>SUM(C9:C10)</f>
        <v>1</v>
      </c>
      <c r="D11" s="275">
        <f aca="true" t="shared" si="0" ref="D11:AF11">SUM(D9:D10)</f>
        <v>71</v>
      </c>
      <c r="E11" s="275">
        <f t="shared" si="0"/>
        <v>3</v>
      </c>
      <c r="F11" s="275">
        <f t="shared" si="0"/>
        <v>61</v>
      </c>
      <c r="G11" s="275">
        <f t="shared" si="0"/>
        <v>3</v>
      </c>
      <c r="H11" s="275">
        <f t="shared" si="0"/>
        <v>81</v>
      </c>
      <c r="I11" s="275">
        <f t="shared" si="0"/>
        <v>3</v>
      </c>
      <c r="J11" s="275">
        <f t="shared" si="0"/>
        <v>85</v>
      </c>
      <c r="K11" s="275">
        <f t="shared" si="0"/>
        <v>10</v>
      </c>
      <c r="L11" s="275">
        <f t="shared" si="0"/>
        <v>298</v>
      </c>
      <c r="M11" s="275">
        <f t="shared" si="0"/>
        <v>6</v>
      </c>
      <c r="N11" s="275">
        <f t="shared" si="0"/>
        <v>120</v>
      </c>
      <c r="O11" s="275">
        <f t="shared" si="0"/>
        <v>6</v>
      </c>
      <c r="P11" s="275">
        <f t="shared" si="0"/>
        <v>170</v>
      </c>
      <c r="Q11" s="275">
        <f t="shared" si="0"/>
        <v>7</v>
      </c>
      <c r="R11" s="275">
        <f t="shared" si="0"/>
        <v>213</v>
      </c>
      <c r="S11" s="275">
        <f t="shared" si="0"/>
        <v>10</v>
      </c>
      <c r="T11" s="275">
        <f t="shared" si="0"/>
        <v>263</v>
      </c>
      <c r="U11" s="275">
        <f t="shared" si="0"/>
        <v>8</v>
      </c>
      <c r="V11" s="275">
        <f t="shared" si="0"/>
        <v>245</v>
      </c>
      <c r="W11" s="275">
        <f t="shared" si="0"/>
        <v>37</v>
      </c>
      <c r="X11" s="275">
        <f t="shared" si="0"/>
        <v>1011</v>
      </c>
      <c r="Y11" s="275">
        <f t="shared" si="0"/>
        <v>7</v>
      </c>
      <c r="Z11" s="275">
        <f t="shared" si="0"/>
        <v>187</v>
      </c>
      <c r="AA11" s="275">
        <f t="shared" si="0"/>
        <v>7</v>
      </c>
      <c r="AB11" s="275">
        <f t="shared" si="0"/>
        <v>197</v>
      </c>
      <c r="AC11" s="275">
        <f t="shared" si="0"/>
        <v>14</v>
      </c>
      <c r="AD11" s="275">
        <f t="shared" si="0"/>
        <v>384</v>
      </c>
      <c r="AE11" s="275">
        <f t="shared" si="0"/>
        <v>61</v>
      </c>
      <c r="AF11" s="275">
        <f t="shared" si="0"/>
        <v>1693</v>
      </c>
      <c r="AG11" s="274">
        <f>AF11/AE11</f>
        <v>27.75409836065574</v>
      </c>
      <c r="AH11" s="276"/>
    </row>
    <row r="12" spans="5:27" s="256" customFormat="1" ht="65.25" customHeight="1">
      <c r="E12" s="256" t="s">
        <v>110</v>
      </c>
      <c r="X12" s="344" t="s">
        <v>141</v>
      </c>
      <c r="Y12" s="344"/>
      <c r="Z12" s="344"/>
      <c r="AA12" s="344"/>
    </row>
  </sheetData>
  <sheetProtection/>
  <mergeCells count="9">
    <mergeCell ref="A11:B11"/>
    <mergeCell ref="X12:AA12"/>
    <mergeCell ref="AD1:AE1"/>
    <mergeCell ref="D2:AA2"/>
    <mergeCell ref="D3:AA3"/>
    <mergeCell ref="AG6:AG8"/>
    <mergeCell ref="A7:B7"/>
    <mergeCell ref="A9:B9"/>
    <mergeCell ref="A10:B10"/>
  </mergeCells>
  <printOptions/>
  <pageMargins left="0.75" right="0.75" top="1.27" bottom="1" header="0.5" footer="0.5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41"/>
  <sheetViews>
    <sheetView tabSelected="1" zoomScale="80" zoomScaleNormal="80" workbookViewId="0" topLeftCell="A4">
      <selection activeCell="N19" sqref="N19"/>
    </sheetView>
  </sheetViews>
  <sheetFormatPr defaultColWidth="9.140625" defaultRowHeight="12.75"/>
  <cols>
    <col min="1" max="1" width="8.00390625" style="55" customWidth="1"/>
    <col min="2" max="3" width="4.7109375" style="0" customWidth="1"/>
    <col min="4" max="4" width="3.8515625" style="0" customWidth="1"/>
    <col min="5" max="5" width="5.421875" style="0" customWidth="1"/>
    <col min="6" max="6" width="4.00390625" style="0" customWidth="1"/>
    <col min="7" max="7" width="5.28125" style="0" customWidth="1"/>
    <col min="8" max="8" width="4.57421875" style="0" customWidth="1"/>
    <col min="9" max="10" width="5.00390625" style="0" customWidth="1"/>
    <col min="11" max="11" width="7.57421875" style="51" customWidth="1"/>
    <col min="12" max="12" width="4.00390625" style="0" customWidth="1"/>
    <col min="13" max="13" width="5.7109375" style="0" customWidth="1"/>
    <col min="14" max="15" width="4.8515625" style="0" customWidth="1"/>
    <col min="16" max="16" width="3.7109375" style="0" customWidth="1"/>
    <col min="17" max="17" width="6.28125" style="0" customWidth="1"/>
    <col min="18" max="18" width="4.00390625" style="0" customWidth="1"/>
    <col min="19" max="20" width="4.7109375" style="0" customWidth="1"/>
    <col min="21" max="21" width="4.8515625" style="0" customWidth="1"/>
    <col min="22" max="22" width="5.28125" style="0" customWidth="1"/>
    <col min="23" max="23" width="6.00390625" style="0" customWidth="1"/>
    <col min="24" max="24" width="5.00390625" style="0" customWidth="1"/>
    <col min="25" max="25" width="5.57421875" style="0" customWidth="1"/>
    <col min="26" max="26" width="4.421875" style="0" customWidth="1"/>
    <col min="27" max="27" width="4.8515625" style="0" customWidth="1"/>
    <col min="28" max="30" width="4.7109375" style="0" customWidth="1"/>
    <col min="31" max="31" width="7.8515625" style="0" customWidth="1"/>
  </cols>
  <sheetData>
    <row r="1" spans="28:29" ht="25.5" customHeight="1">
      <c r="AB1" s="343" t="s">
        <v>94</v>
      </c>
      <c r="AC1" s="343"/>
    </row>
    <row r="2" spans="1:32" s="58" customFormat="1" ht="23.25" customHeight="1">
      <c r="A2" s="56"/>
      <c r="B2" s="350" t="s">
        <v>117</v>
      </c>
      <c r="C2" s="351"/>
      <c r="D2" s="351"/>
      <c r="E2" s="351"/>
      <c r="F2" s="351"/>
      <c r="G2" s="351"/>
      <c r="H2" s="351"/>
      <c r="I2" s="351"/>
      <c r="J2" s="351"/>
      <c r="K2" s="351"/>
      <c r="L2" s="351"/>
      <c r="M2" s="351"/>
      <c r="N2" s="351"/>
      <c r="O2" s="351"/>
      <c r="P2" s="351"/>
      <c r="Q2" s="351"/>
      <c r="R2" s="351"/>
      <c r="S2" s="351"/>
      <c r="T2" s="351"/>
      <c r="U2" s="351"/>
      <c r="V2" s="351"/>
      <c r="W2" s="351"/>
      <c r="X2" s="351"/>
      <c r="Y2" s="351"/>
      <c r="Z2" s="351"/>
      <c r="AA2" s="351"/>
      <c r="AB2" s="351"/>
      <c r="AC2" s="351"/>
      <c r="AD2" s="351"/>
      <c r="AE2" s="56"/>
      <c r="AF2" s="57"/>
    </row>
    <row r="3" spans="1:32" ht="18.75">
      <c r="A3" s="45"/>
      <c r="B3" s="44"/>
      <c r="C3" s="44"/>
      <c r="D3" s="44"/>
      <c r="E3" s="44"/>
      <c r="F3" s="44"/>
      <c r="G3" s="44"/>
      <c r="H3" s="352" t="s">
        <v>140</v>
      </c>
      <c r="I3" s="352"/>
      <c r="J3" s="352"/>
      <c r="K3" s="352"/>
      <c r="L3" s="352"/>
      <c r="M3" s="352"/>
      <c r="N3" s="352"/>
      <c r="O3" s="352"/>
      <c r="P3" s="352"/>
      <c r="Q3" s="352"/>
      <c r="R3" s="352"/>
      <c r="S3" s="352"/>
      <c r="T3" s="352"/>
      <c r="U3" s="352"/>
      <c r="V3" s="352"/>
      <c r="W3" s="352"/>
      <c r="X3" s="352"/>
      <c r="Y3" s="352"/>
      <c r="Z3" s="44"/>
      <c r="AA3" s="44"/>
      <c r="AB3" s="44"/>
      <c r="AC3" s="44"/>
      <c r="AD3" s="44"/>
      <c r="AE3" s="44"/>
      <c r="AF3" s="44"/>
    </row>
    <row r="4" spans="1:32" ht="15.75">
      <c r="A4" s="45"/>
      <c r="B4" s="44"/>
      <c r="C4" s="44"/>
      <c r="D4" s="44"/>
      <c r="E4" s="44"/>
      <c r="F4" s="44"/>
      <c r="G4" s="44"/>
      <c r="H4" s="44"/>
      <c r="I4" s="44"/>
      <c r="J4" s="44"/>
      <c r="K4" s="46"/>
      <c r="L4" s="44"/>
      <c r="M4" s="44"/>
      <c r="N4" s="44"/>
      <c r="O4" s="46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</row>
    <row r="5" spans="1:32" ht="16.5" thickBot="1">
      <c r="A5" s="63"/>
      <c r="B5" s="64"/>
      <c r="C5" s="64"/>
      <c r="D5" s="64"/>
      <c r="E5" s="64"/>
      <c r="F5" s="64"/>
      <c r="G5" s="64"/>
      <c r="H5" s="64"/>
      <c r="I5" s="64"/>
      <c r="J5" s="64"/>
      <c r="K5" s="65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44"/>
    </row>
    <row r="6" spans="1:35" s="55" customFormat="1" ht="16.5" thickBot="1">
      <c r="A6" s="69" t="s">
        <v>123</v>
      </c>
      <c r="B6" s="353">
        <v>1</v>
      </c>
      <c r="C6" s="354"/>
      <c r="D6" s="353">
        <v>2</v>
      </c>
      <c r="E6" s="354"/>
      <c r="F6" s="353">
        <v>3</v>
      </c>
      <c r="G6" s="354"/>
      <c r="H6" s="353">
        <v>4</v>
      </c>
      <c r="I6" s="354"/>
      <c r="J6" s="348" t="s">
        <v>29</v>
      </c>
      <c r="K6" s="349"/>
      <c r="L6" s="353">
        <v>5</v>
      </c>
      <c r="M6" s="354"/>
      <c r="N6" s="353">
        <v>6</v>
      </c>
      <c r="O6" s="354"/>
      <c r="P6" s="353">
        <v>7</v>
      </c>
      <c r="Q6" s="354"/>
      <c r="R6" s="353">
        <v>8</v>
      </c>
      <c r="S6" s="354"/>
      <c r="T6" s="353">
        <v>9</v>
      </c>
      <c r="U6" s="354"/>
      <c r="V6" s="348" t="s">
        <v>30</v>
      </c>
      <c r="W6" s="349"/>
      <c r="X6" s="353">
        <v>10</v>
      </c>
      <c r="Y6" s="354"/>
      <c r="Z6" s="353">
        <v>11</v>
      </c>
      <c r="AA6" s="354"/>
      <c r="AB6" s="348" t="s">
        <v>31</v>
      </c>
      <c r="AC6" s="349"/>
      <c r="AD6" s="348" t="s">
        <v>32</v>
      </c>
      <c r="AE6" s="349"/>
      <c r="AF6" s="53"/>
      <c r="AG6" s="54"/>
      <c r="AH6" s="54"/>
      <c r="AI6" s="54"/>
    </row>
    <row r="7" spans="1:35" ht="16.5" thickBot="1">
      <c r="A7" s="70"/>
      <c r="B7" s="165" t="s">
        <v>27</v>
      </c>
      <c r="C7" s="166" t="s">
        <v>25</v>
      </c>
      <c r="D7" s="165" t="s">
        <v>27</v>
      </c>
      <c r="E7" s="166" t="s">
        <v>25</v>
      </c>
      <c r="F7" s="165" t="s">
        <v>27</v>
      </c>
      <c r="G7" s="166" t="s">
        <v>25</v>
      </c>
      <c r="H7" s="165" t="s">
        <v>27</v>
      </c>
      <c r="I7" s="166" t="s">
        <v>25</v>
      </c>
      <c r="J7" s="67" t="s">
        <v>27</v>
      </c>
      <c r="K7" s="83" t="s">
        <v>25</v>
      </c>
      <c r="L7" s="165" t="s">
        <v>27</v>
      </c>
      <c r="M7" s="166" t="s">
        <v>25</v>
      </c>
      <c r="N7" s="165" t="s">
        <v>27</v>
      </c>
      <c r="O7" s="166" t="s">
        <v>25</v>
      </c>
      <c r="P7" s="165" t="s">
        <v>27</v>
      </c>
      <c r="Q7" s="166" t="s">
        <v>25</v>
      </c>
      <c r="R7" s="165" t="s">
        <v>27</v>
      </c>
      <c r="S7" s="166" t="s">
        <v>25</v>
      </c>
      <c r="T7" s="165" t="s">
        <v>27</v>
      </c>
      <c r="U7" s="166" t="s">
        <v>25</v>
      </c>
      <c r="V7" s="67" t="s">
        <v>27</v>
      </c>
      <c r="W7" s="73" t="s">
        <v>25</v>
      </c>
      <c r="X7" s="67" t="s">
        <v>27</v>
      </c>
      <c r="Y7" s="73" t="s">
        <v>25</v>
      </c>
      <c r="Z7" s="67" t="s">
        <v>27</v>
      </c>
      <c r="AA7" s="73" t="s">
        <v>25</v>
      </c>
      <c r="AB7" s="66" t="s">
        <v>27</v>
      </c>
      <c r="AC7" s="73" t="s">
        <v>25</v>
      </c>
      <c r="AD7" s="66" t="s">
        <v>27</v>
      </c>
      <c r="AE7" s="84" t="s">
        <v>25</v>
      </c>
      <c r="AF7" s="47"/>
      <c r="AG7" s="48"/>
      <c r="AH7" s="48"/>
      <c r="AI7" s="48"/>
    </row>
    <row r="8" spans="1:35" ht="16.5" thickBot="1">
      <c r="A8" s="161">
        <v>7</v>
      </c>
      <c r="B8" s="30">
        <f>ЗЗСО!C9</f>
        <v>1</v>
      </c>
      <c r="C8" s="30">
        <f>ЗЗСО!D9</f>
        <v>21</v>
      </c>
      <c r="D8" s="30">
        <f>ЗЗСО!E9</f>
        <v>1</v>
      </c>
      <c r="E8" s="30">
        <f>ЗЗСО!F9</f>
        <v>33</v>
      </c>
      <c r="F8" s="30">
        <f>ЗЗСО!G9</f>
        <v>1</v>
      </c>
      <c r="G8" s="30">
        <f>ЗЗСО!H9</f>
        <v>28</v>
      </c>
      <c r="H8" s="30">
        <f>ЗЗСО!I9</f>
        <v>1</v>
      </c>
      <c r="I8" s="31">
        <f>ЗЗСО!J9</f>
        <v>23</v>
      </c>
      <c r="J8" s="94">
        <f aca="true" t="shared" si="0" ref="J8:K17">B8+D8+F8+H8</f>
        <v>4</v>
      </c>
      <c r="K8" s="171">
        <f t="shared" si="0"/>
        <v>105</v>
      </c>
      <c r="L8" s="33">
        <f>ЗЗСО!M9</f>
        <v>1</v>
      </c>
      <c r="M8" s="30">
        <f>ЗЗСО!N9</f>
        <v>21</v>
      </c>
      <c r="N8" s="30">
        <f>ЗЗСО!O9</f>
        <v>1</v>
      </c>
      <c r="O8" s="30">
        <f>ЗЗСО!P9</f>
        <v>21</v>
      </c>
      <c r="P8" s="30">
        <f>ЗЗСО!Q9</f>
        <v>1</v>
      </c>
      <c r="Q8" s="30">
        <f>ЗЗСО!R9</f>
        <v>29</v>
      </c>
      <c r="R8" s="30">
        <f>ЗЗСО!S9</f>
        <v>1</v>
      </c>
      <c r="S8" s="30">
        <f>ЗЗСО!T9</f>
        <v>28</v>
      </c>
      <c r="T8" s="30">
        <f>ЗЗСО!U9</f>
        <v>1</v>
      </c>
      <c r="U8" s="31">
        <f>ЗЗСО!V9</f>
        <v>17</v>
      </c>
      <c r="V8" s="94">
        <f aca="true" t="shared" si="1" ref="V8:W17">L8+N8+P8+R8+T8</f>
        <v>5</v>
      </c>
      <c r="W8" s="61">
        <f t="shared" si="1"/>
        <v>116</v>
      </c>
      <c r="X8" s="95">
        <f>ЗЗСО!Y9</f>
        <v>1</v>
      </c>
      <c r="Y8" s="95">
        <f>ЗЗСО!Z9</f>
        <v>20</v>
      </c>
      <c r="Z8" s="95">
        <f>ЗЗСО!AA9</f>
        <v>1</v>
      </c>
      <c r="AA8" s="95">
        <f>ЗЗСО!AB9</f>
        <v>17</v>
      </c>
      <c r="AB8" s="62">
        <f aca="true" t="shared" si="2" ref="AB8:AC17">X8+Z8</f>
        <v>2</v>
      </c>
      <c r="AC8" s="61">
        <f t="shared" si="2"/>
        <v>37</v>
      </c>
      <c r="AD8" s="62">
        <f aca="true" t="shared" si="3" ref="AD8:AE17">V8+AB8+J8</f>
        <v>11</v>
      </c>
      <c r="AE8" s="61">
        <f t="shared" si="3"/>
        <v>258</v>
      </c>
      <c r="AF8" s="49"/>
      <c r="AG8" s="49"/>
      <c r="AH8" s="50"/>
      <c r="AI8" s="48"/>
    </row>
    <row r="9" spans="1:35" ht="15.75">
      <c r="A9" s="71">
        <v>10</v>
      </c>
      <c r="B9" s="68">
        <f>ЗЗСО!C10</f>
        <v>2</v>
      </c>
      <c r="C9" s="68">
        <f>ЗЗСО!D10</f>
        <v>49</v>
      </c>
      <c r="D9" s="68">
        <v>1</v>
      </c>
      <c r="E9" s="68">
        <v>31</v>
      </c>
      <c r="F9" s="68"/>
      <c r="G9" s="68"/>
      <c r="H9" s="68"/>
      <c r="I9" s="42"/>
      <c r="J9" s="94">
        <f t="shared" si="0"/>
        <v>3</v>
      </c>
      <c r="K9" s="171">
        <f t="shared" si="0"/>
        <v>80</v>
      </c>
      <c r="L9" s="33"/>
      <c r="M9" s="30"/>
      <c r="N9" s="30"/>
      <c r="O9" s="30"/>
      <c r="P9" s="30"/>
      <c r="Q9" s="30"/>
      <c r="R9" s="30"/>
      <c r="S9" s="30"/>
      <c r="T9" s="30"/>
      <c r="U9" s="31"/>
      <c r="V9" s="94">
        <f t="shared" si="1"/>
        <v>0</v>
      </c>
      <c r="W9" s="61">
        <f t="shared" si="1"/>
        <v>0</v>
      </c>
      <c r="X9" s="68"/>
      <c r="Y9" s="68"/>
      <c r="Z9" s="68"/>
      <c r="AA9" s="68"/>
      <c r="AB9" s="62">
        <f t="shared" si="2"/>
        <v>0</v>
      </c>
      <c r="AC9" s="61">
        <f t="shared" si="2"/>
        <v>0</v>
      </c>
      <c r="AD9" s="62">
        <f t="shared" si="3"/>
        <v>3</v>
      </c>
      <c r="AE9" s="61">
        <f t="shared" si="3"/>
        <v>80</v>
      </c>
      <c r="AF9" s="49"/>
      <c r="AG9" s="49"/>
      <c r="AH9" s="50"/>
      <c r="AI9" s="48"/>
    </row>
    <row r="10" spans="1:35" ht="15.75">
      <c r="A10" s="162">
        <v>12</v>
      </c>
      <c r="B10" s="30">
        <f>ЗЗСО!C11</f>
        <v>4</v>
      </c>
      <c r="C10" s="30">
        <f>ЗЗСО!D11</f>
        <v>131</v>
      </c>
      <c r="D10" s="30">
        <f>ЗЗСО!E11</f>
        <v>4</v>
      </c>
      <c r="E10" s="30">
        <f>ЗЗСО!F11</f>
        <v>129</v>
      </c>
      <c r="F10" s="30">
        <f>ЗЗСО!G11</f>
        <v>3</v>
      </c>
      <c r="G10" s="30">
        <f>ЗЗСО!H11</f>
        <v>102</v>
      </c>
      <c r="H10" s="30">
        <f>ЗЗСО!I11</f>
        <v>3</v>
      </c>
      <c r="I10" s="31">
        <f>ЗЗСО!J11</f>
        <v>104</v>
      </c>
      <c r="J10" s="75">
        <f t="shared" si="0"/>
        <v>14</v>
      </c>
      <c r="K10" s="172">
        <f t="shared" si="0"/>
        <v>466</v>
      </c>
      <c r="L10" s="114">
        <f>ЗЗСО!M11</f>
        <v>3</v>
      </c>
      <c r="M10" s="116">
        <f>ЗЗСО!N11</f>
        <v>100</v>
      </c>
      <c r="N10" s="116">
        <f>ЗЗСО!O11</f>
        <v>3</v>
      </c>
      <c r="O10" s="116">
        <f>ЗЗСО!P11</f>
        <v>108</v>
      </c>
      <c r="P10" s="116">
        <f>ЗЗСО!Q11</f>
        <v>3</v>
      </c>
      <c r="Q10" s="116">
        <f>ЗЗСО!R11</f>
        <v>94</v>
      </c>
      <c r="R10" s="116">
        <f>ЗЗСО!S11</f>
        <v>3</v>
      </c>
      <c r="S10" s="116">
        <f>ЗЗСО!T11</f>
        <v>99</v>
      </c>
      <c r="T10" s="116">
        <f>ЗЗСО!U11</f>
        <v>3</v>
      </c>
      <c r="U10" s="115">
        <f>ЗЗСО!V11</f>
        <v>98</v>
      </c>
      <c r="V10" s="75">
        <f t="shared" si="1"/>
        <v>15</v>
      </c>
      <c r="W10" s="16">
        <f t="shared" si="1"/>
        <v>499</v>
      </c>
      <c r="X10" s="26">
        <f>ЗЗСО!Y11</f>
        <v>1</v>
      </c>
      <c r="Y10" s="26">
        <f>ЗЗСО!Z11</f>
        <v>36</v>
      </c>
      <c r="Z10" s="26">
        <f>ЗЗСО!AA11</f>
        <v>3</v>
      </c>
      <c r="AA10" s="26">
        <f>ЗЗСО!AB11</f>
        <v>88</v>
      </c>
      <c r="AB10" s="59">
        <f t="shared" si="2"/>
        <v>4</v>
      </c>
      <c r="AC10" s="16">
        <f t="shared" si="2"/>
        <v>124</v>
      </c>
      <c r="AD10" s="60">
        <f t="shared" si="3"/>
        <v>33</v>
      </c>
      <c r="AE10" s="34">
        <f t="shared" si="3"/>
        <v>1089</v>
      </c>
      <c r="AF10" s="49"/>
      <c r="AG10" s="49"/>
      <c r="AH10" s="50"/>
      <c r="AI10" s="48"/>
    </row>
    <row r="11" spans="1:35" ht="15.75">
      <c r="A11" s="163">
        <v>34</v>
      </c>
      <c r="B11" s="30">
        <f>ЗЗСО!C12</f>
        <v>4</v>
      </c>
      <c r="C11" s="30">
        <f>ЗЗСО!D12</f>
        <v>117</v>
      </c>
      <c r="D11" s="30">
        <f>ЗЗСО!E12</f>
        <v>4</v>
      </c>
      <c r="E11" s="30">
        <f>ЗЗСО!F12</f>
        <v>121</v>
      </c>
      <c r="F11" s="30">
        <f>ЗЗСО!G12</f>
        <v>3</v>
      </c>
      <c r="G11" s="30">
        <f>ЗЗСО!H12</f>
        <v>102</v>
      </c>
      <c r="H11" s="30">
        <f>ЗЗСО!I12</f>
        <v>3</v>
      </c>
      <c r="I11" s="31">
        <f>ЗЗСО!J12</f>
        <v>83</v>
      </c>
      <c r="J11" s="76">
        <f t="shared" si="0"/>
        <v>14</v>
      </c>
      <c r="K11" s="113">
        <f t="shared" si="0"/>
        <v>423</v>
      </c>
      <c r="L11" s="33">
        <f>ЗЗСО!M12</f>
        <v>3</v>
      </c>
      <c r="M11" s="30">
        <f>ЗЗСО!N12</f>
        <v>96</v>
      </c>
      <c r="N11" s="30">
        <f>ЗЗСО!O12</f>
        <v>3</v>
      </c>
      <c r="O11" s="30">
        <f>ЗЗСО!P12</f>
        <v>99</v>
      </c>
      <c r="P11" s="30">
        <f>ЗЗСО!Q12</f>
        <v>3</v>
      </c>
      <c r="Q11" s="30">
        <f>ЗЗСО!R12</f>
        <v>95</v>
      </c>
      <c r="R11" s="30">
        <f>ЗЗСО!S12</f>
        <v>2</v>
      </c>
      <c r="S11" s="30">
        <f>ЗЗСО!T12</f>
        <v>58</v>
      </c>
      <c r="T11" s="30">
        <f>ЗЗСО!U12</f>
        <v>3</v>
      </c>
      <c r="U11" s="31">
        <f>ЗЗСО!V12</f>
        <v>82</v>
      </c>
      <c r="V11" s="76">
        <f t="shared" si="1"/>
        <v>14</v>
      </c>
      <c r="W11" s="34">
        <f t="shared" si="1"/>
        <v>430</v>
      </c>
      <c r="X11" s="30">
        <f>ЗЗСО!Y12</f>
        <v>1</v>
      </c>
      <c r="Y11" s="30">
        <f>ЗЗСО!Z12</f>
        <v>32</v>
      </c>
      <c r="Z11" s="30">
        <f>ЗЗСО!AA12</f>
        <v>1</v>
      </c>
      <c r="AA11" s="30">
        <f>ЗЗСО!AB12</f>
        <v>32</v>
      </c>
      <c r="AB11" s="60">
        <f t="shared" si="2"/>
        <v>2</v>
      </c>
      <c r="AC11" s="34">
        <f t="shared" si="2"/>
        <v>64</v>
      </c>
      <c r="AD11" s="60">
        <f t="shared" si="3"/>
        <v>30</v>
      </c>
      <c r="AE11" s="34">
        <f t="shared" si="3"/>
        <v>917</v>
      </c>
      <c r="AF11" s="49"/>
      <c r="AG11" s="49"/>
      <c r="AH11" s="50"/>
      <c r="AI11" s="48"/>
    </row>
    <row r="12" spans="1:35" ht="15.75">
      <c r="A12" s="163">
        <v>35</v>
      </c>
      <c r="B12" s="30">
        <f>ЗЗСО!C13</f>
        <v>2</v>
      </c>
      <c r="C12" s="30">
        <f>ЗЗСО!D13</f>
        <v>69</v>
      </c>
      <c r="D12" s="30">
        <f>ЗЗСО!E13</f>
        <v>3</v>
      </c>
      <c r="E12" s="30">
        <f>ЗЗСО!F13</f>
        <v>78</v>
      </c>
      <c r="F12" s="30">
        <f>ЗЗСО!G13</f>
        <v>3</v>
      </c>
      <c r="G12" s="30">
        <f>ЗЗСО!H13</f>
        <v>94</v>
      </c>
      <c r="H12" s="30">
        <f>ЗЗСО!I13</f>
        <v>2</v>
      </c>
      <c r="I12" s="31">
        <f>ЗЗСО!J13</f>
        <v>68</v>
      </c>
      <c r="J12" s="75">
        <f t="shared" si="0"/>
        <v>10</v>
      </c>
      <c r="K12" s="172">
        <f t="shared" si="0"/>
        <v>309</v>
      </c>
      <c r="L12" s="33">
        <f>ЗЗСО!M13</f>
        <v>3</v>
      </c>
      <c r="M12" s="30">
        <f>ЗЗСО!N13</f>
        <v>75</v>
      </c>
      <c r="N12" s="30">
        <f>ЗЗСО!O13</f>
        <v>3</v>
      </c>
      <c r="O12" s="30">
        <f>ЗЗСО!P13</f>
        <v>98</v>
      </c>
      <c r="P12" s="30">
        <f>ЗЗСО!Q13</f>
        <v>3</v>
      </c>
      <c r="Q12" s="30">
        <f>ЗЗСО!R13</f>
        <v>75</v>
      </c>
      <c r="R12" s="30">
        <f>ЗЗСО!S13</f>
        <v>2</v>
      </c>
      <c r="S12" s="30">
        <f>ЗЗСО!T13</f>
        <v>58</v>
      </c>
      <c r="T12" s="30">
        <f>ЗЗСО!U13</f>
        <v>2</v>
      </c>
      <c r="U12" s="31">
        <f>ЗЗСО!V13</f>
        <v>60</v>
      </c>
      <c r="V12" s="75">
        <f t="shared" si="1"/>
        <v>13</v>
      </c>
      <c r="W12" s="16">
        <f t="shared" si="1"/>
        <v>366</v>
      </c>
      <c r="X12" s="30">
        <f>ЗЗСО!Y13</f>
        <v>1</v>
      </c>
      <c r="Y12" s="30">
        <f>ЗЗСО!Z13</f>
        <v>31</v>
      </c>
      <c r="Z12" s="30">
        <f>ЗЗСО!AA13</f>
        <v>1</v>
      </c>
      <c r="AA12" s="30">
        <f>ЗЗСО!AB13</f>
        <v>30</v>
      </c>
      <c r="AB12" s="59">
        <f t="shared" si="2"/>
        <v>2</v>
      </c>
      <c r="AC12" s="16">
        <f t="shared" si="2"/>
        <v>61</v>
      </c>
      <c r="AD12" s="60">
        <f t="shared" si="3"/>
        <v>25</v>
      </c>
      <c r="AE12" s="34">
        <f t="shared" si="3"/>
        <v>736</v>
      </c>
      <c r="AF12" s="49"/>
      <c r="AG12" s="49"/>
      <c r="AH12" s="50"/>
      <c r="AI12" s="48"/>
    </row>
    <row r="13" spans="1:35" ht="15.75">
      <c r="A13" s="163">
        <v>41</v>
      </c>
      <c r="B13" s="30">
        <f>ЗЗСО!C14</f>
        <v>1</v>
      </c>
      <c r="C13" s="30">
        <f>ЗЗСО!D14</f>
        <v>31</v>
      </c>
      <c r="D13" s="30">
        <f>ЗЗСО!E14</f>
        <v>1</v>
      </c>
      <c r="E13" s="30">
        <f>ЗЗСО!F14</f>
        <v>30</v>
      </c>
      <c r="F13" s="30">
        <f>ЗЗСО!G14</f>
        <v>1</v>
      </c>
      <c r="G13" s="30">
        <f>ЗЗСО!H14</f>
        <v>30</v>
      </c>
      <c r="H13" s="30">
        <f>ЗЗСО!I14</f>
        <v>1</v>
      </c>
      <c r="I13" s="31">
        <f>ЗЗСО!J14</f>
        <v>28</v>
      </c>
      <c r="J13" s="76">
        <f t="shared" si="0"/>
        <v>4</v>
      </c>
      <c r="K13" s="113">
        <f t="shared" si="0"/>
        <v>119</v>
      </c>
      <c r="L13" s="33">
        <f>ЗЗСО!M14</f>
        <v>2</v>
      </c>
      <c r="M13" s="30">
        <f>ЗЗСО!N14</f>
        <v>37</v>
      </c>
      <c r="N13" s="30">
        <f>ЗЗСО!O14</f>
        <v>1</v>
      </c>
      <c r="O13" s="30">
        <f>ЗЗСО!P14</f>
        <v>29</v>
      </c>
      <c r="P13" s="30">
        <f>ЗЗСО!Q14</f>
        <v>1</v>
      </c>
      <c r="Q13" s="30">
        <f>ЗЗСО!R14</f>
        <v>19</v>
      </c>
      <c r="R13" s="30">
        <f>ЗЗСО!S14</f>
        <v>1</v>
      </c>
      <c r="S13" s="30">
        <f>ЗЗСО!T14</f>
        <v>10</v>
      </c>
      <c r="T13" s="30">
        <f>ЗЗСО!U14</f>
        <v>1</v>
      </c>
      <c r="U13" s="31">
        <f>ЗЗСО!V14</f>
        <v>19</v>
      </c>
      <c r="V13" s="76">
        <f t="shared" si="1"/>
        <v>6</v>
      </c>
      <c r="W13" s="34">
        <f t="shared" si="1"/>
        <v>114</v>
      </c>
      <c r="X13" s="30">
        <f>ЗЗСО!Y14</f>
        <v>1</v>
      </c>
      <c r="Y13" s="30">
        <f>ЗЗСО!Z14</f>
        <v>18</v>
      </c>
      <c r="Z13" s="30">
        <f>ЗЗСО!AA14</f>
        <v>1</v>
      </c>
      <c r="AA13" s="30">
        <f>ЗЗСО!AB14</f>
        <v>7</v>
      </c>
      <c r="AB13" s="60">
        <f t="shared" si="2"/>
        <v>2</v>
      </c>
      <c r="AC13" s="34">
        <f t="shared" si="2"/>
        <v>25</v>
      </c>
      <c r="AD13" s="60">
        <f t="shared" si="3"/>
        <v>12</v>
      </c>
      <c r="AE13" s="34">
        <f t="shared" si="3"/>
        <v>258</v>
      </c>
      <c r="AF13" s="49"/>
      <c r="AG13" s="49"/>
      <c r="AH13" s="50"/>
      <c r="AI13" s="48"/>
    </row>
    <row r="14" spans="1:35" ht="15.75">
      <c r="A14" s="163">
        <v>48</v>
      </c>
      <c r="B14" s="30">
        <f>ЗЗСО!C15</f>
        <v>2</v>
      </c>
      <c r="C14" s="30">
        <f>ЗЗСО!D15</f>
        <v>70</v>
      </c>
      <c r="D14" s="30">
        <f>ЗЗСО!E15</f>
        <v>2</v>
      </c>
      <c r="E14" s="30">
        <f>ЗЗСО!F15</f>
        <v>62</v>
      </c>
      <c r="F14" s="30">
        <f>ЗЗСО!G15</f>
        <v>2</v>
      </c>
      <c r="G14" s="30">
        <f>ЗЗСО!H15</f>
        <v>66</v>
      </c>
      <c r="H14" s="30">
        <f>ЗЗСО!I15</f>
        <v>2</v>
      </c>
      <c r="I14" s="31">
        <f>ЗЗСО!J15</f>
        <v>52</v>
      </c>
      <c r="J14" s="76">
        <f t="shared" si="0"/>
        <v>8</v>
      </c>
      <c r="K14" s="113">
        <f t="shared" si="0"/>
        <v>250</v>
      </c>
      <c r="L14" s="33">
        <f>ЗЗСО!M15</f>
        <v>2</v>
      </c>
      <c r="M14" s="30">
        <f>ЗЗСО!N15</f>
        <v>68</v>
      </c>
      <c r="N14" s="30">
        <f>ЗЗСО!O15</f>
        <v>2</v>
      </c>
      <c r="O14" s="30">
        <f>ЗЗСО!P15</f>
        <v>61</v>
      </c>
      <c r="P14" s="30">
        <f>ЗЗСО!Q15</f>
        <v>2</v>
      </c>
      <c r="Q14" s="30">
        <f>ЗЗСО!R15</f>
        <v>64</v>
      </c>
      <c r="R14" s="30">
        <f>ЗЗСО!S15</f>
        <v>2</v>
      </c>
      <c r="S14" s="30">
        <f>ЗЗСО!T15</f>
        <v>57</v>
      </c>
      <c r="T14" s="30">
        <f>ЗЗСО!U15</f>
        <v>2</v>
      </c>
      <c r="U14" s="31">
        <f>ЗЗСО!V15</f>
        <v>60</v>
      </c>
      <c r="V14" s="76">
        <f t="shared" si="1"/>
        <v>10</v>
      </c>
      <c r="W14" s="34">
        <f t="shared" si="1"/>
        <v>310</v>
      </c>
      <c r="X14" s="30">
        <f>ЗЗСО!Y15</f>
        <v>1</v>
      </c>
      <c r="Y14" s="30">
        <f>ЗЗСО!Z15</f>
        <v>26</v>
      </c>
      <c r="Z14" s="30">
        <f>ЗЗСО!AA15</f>
        <v>1</v>
      </c>
      <c r="AA14" s="30">
        <f>ЗЗСО!AB15</f>
        <v>30</v>
      </c>
      <c r="AB14" s="60">
        <f t="shared" si="2"/>
        <v>2</v>
      </c>
      <c r="AC14" s="34">
        <f t="shared" si="2"/>
        <v>56</v>
      </c>
      <c r="AD14" s="60">
        <f t="shared" si="3"/>
        <v>20</v>
      </c>
      <c r="AE14" s="34">
        <f t="shared" si="3"/>
        <v>616</v>
      </c>
      <c r="AF14" s="49"/>
      <c r="AG14" s="49"/>
      <c r="AH14" s="50"/>
      <c r="AI14" s="48"/>
    </row>
    <row r="15" spans="1:35" ht="15.75">
      <c r="A15" s="72">
        <v>53</v>
      </c>
      <c r="B15" s="33">
        <f>ЗЗСО!C16</f>
        <v>5</v>
      </c>
      <c r="C15" s="33">
        <f>ЗЗСО!D16</f>
        <v>151</v>
      </c>
      <c r="D15" s="33">
        <v>2</v>
      </c>
      <c r="E15" s="33">
        <v>60</v>
      </c>
      <c r="F15" s="33">
        <f>ЗЗСО!G6</f>
        <v>0</v>
      </c>
      <c r="G15" s="33">
        <f>ЗЗСО!H6</f>
        <v>0</v>
      </c>
      <c r="H15" s="33">
        <f>ЗЗСО!I6</f>
        <v>0</v>
      </c>
      <c r="I15" s="31">
        <f>ЗЗСО!J6</f>
        <v>0</v>
      </c>
      <c r="J15" s="76">
        <f t="shared" si="0"/>
        <v>7</v>
      </c>
      <c r="K15" s="113">
        <f t="shared" si="0"/>
        <v>211</v>
      </c>
      <c r="L15" s="33">
        <f>ЗЗСО!M6</f>
        <v>0</v>
      </c>
      <c r="M15" s="30">
        <v>0</v>
      </c>
      <c r="N15" s="30">
        <f>ЗЗСО!O6</f>
        <v>0</v>
      </c>
      <c r="O15" s="30">
        <f>ЗЗСО!P6</f>
        <v>0</v>
      </c>
      <c r="P15" s="30">
        <f>ЗЗСО!Q6</f>
        <v>0</v>
      </c>
      <c r="Q15" s="30">
        <f>ЗЗСО!R6</f>
        <v>0</v>
      </c>
      <c r="R15" s="30">
        <f>ЗЗСО!S6</f>
        <v>0</v>
      </c>
      <c r="S15" s="30">
        <f>ЗЗСО!T6</f>
        <v>0</v>
      </c>
      <c r="T15" s="30">
        <f>ЗЗСО!U6</f>
        <v>0</v>
      </c>
      <c r="U15" s="31">
        <f>ЗЗСО!V6</f>
        <v>0</v>
      </c>
      <c r="V15" s="76">
        <f t="shared" si="1"/>
        <v>0</v>
      </c>
      <c r="W15" s="34">
        <f>M15+O15+Q15+S15+U15</f>
        <v>0</v>
      </c>
      <c r="X15" s="33">
        <v>0</v>
      </c>
      <c r="Y15" s="33">
        <f>ЗЗСО!Z6</f>
        <v>0</v>
      </c>
      <c r="Z15" s="33">
        <f>ЗЗСО!AA6</f>
        <v>0</v>
      </c>
      <c r="AA15" s="33">
        <f>ЗЗСО!AB6</f>
        <v>0</v>
      </c>
      <c r="AB15" s="76">
        <f t="shared" si="2"/>
        <v>0</v>
      </c>
      <c r="AC15" s="34">
        <f t="shared" si="2"/>
        <v>0</v>
      </c>
      <c r="AD15" s="76">
        <f t="shared" si="3"/>
        <v>7</v>
      </c>
      <c r="AE15" s="34">
        <f t="shared" si="3"/>
        <v>211</v>
      </c>
      <c r="AF15" s="49"/>
      <c r="AG15" s="49"/>
      <c r="AH15" s="50"/>
      <c r="AI15" s="48"/>
    </row>
    <row r="16" spans="1:35" ht="16.5" thickBot="1">
      <c r="A16" s="164">
        <v>66</v>
      </c>
      <c r="B16" s="440">
        <f>ЗЗСО!C17</f>
        <v>2</v>
      </c>
      <c r="C16" s="440">
        <f>ЗЗСО!D17</f>
        <v>69</v>
      </c>
      <c r="D16" s="440">
        <f>ЗЗСО!E17</f>
        <v>2</v>
      </c>
      <c r="E16" s="440">
        <f>ЗЗСО!F17</f>
        <v>66</v>
      </c>
      <c r="F16" s="440">
        <f>ЗЗСО!G17</f>
        <v>2</v>
      </c>
      <c r="G16" s="440">
        <f>ЗЗСО!H17</f>
        <v>58</v>
      </c>
      <c r="H16" s="440">
        <f>ЗЗСО!I17</f>
        <v>3</v>
      </c>
      <c r="I16" s="442">
        <f>ЗЗСО!J17</f>
        <v>95</v>
      </c>
      <c r="J16" s="175">
        <f t="shared" si="0"/>
        <v>9</v>
      </c>
      <c r="K16" s="443">
        <f t="shared" si="0"/>
        <v>288</v>
      </c>
      <c r="L16" s="116">
        <f>ЗЗСО!M17</f>
        <v>2</v>
      </c>
      <c r="M16" s="116">
        <f>ЗЗСО!N17</f>
        <v>67</v>
      </c>
      <c r="N16" s="116">
        <f>ЗЗСО!O17</f>
        <v>2</v>
      </c>
      <c r="O16" s="116">
        <f>ЗЗСО!P17</f>
        <v>65</v>
      </c>
      <c r="P16" s="116">
        <f>ЗЗСО!Q17</f>
        <v>2</v>
      </c>
      <c r="Q16" s="116">
        <f>ЗЗСО!R17</f>
        <v>67</v>
      </c>
      <c r="R16" s="116">
        <f>ЗЗСО!S17</f>
        <v>2</v>
      </c>
      <c r="S16" s="116">
        <f>ЗЗСО!T17</f>
        <v>60</v>
      </c>
      <c r="T16" s="116">
        <f>ЗЗСО!U17</f>
        <v>2</v>
      </c>
      <c r="U16" s="116">
        <f>ЗЗСО!V17</f>
        <v>53</v>
      </c>
      <c r="V16" s="175">
        <f t="shared" si="1"/>
        <v>10</v>
      </c>
      <c r="W16" s="117">
        <f t="shared" si="1"/>
        <v>312</v>
      </c>
      <c r="X16" s="43">
        <f>ЗЗСО!Y17</f>
        <v>1</v>
      </c>
      <c r="Y16" s="43">
        <f>ЗЗСО!Z17</f>
        <v>32</v>
      </c>
      <c r="Z16" s="43">
        <f>ЗЗСО!AA17</f>
        <v>1</v>
      </c>
      <c r="AA16" s="43">
        <f>ЗЗСО!AB17</f>
        <v>21</v>
      </c>
      <c r="AB16" s="59">
        <f t="shared" si="2"/>
        <v>2</v>
      </c>
      <c r="AC16" s="16">
        <f t="shared" si="2"/>
        <v>53</v>
      </c>
      <c r="AD16" s="80">
        <f t="shared" si="3"/>
        <v>21</v>
      </c>
      <c r="AE16" s="81">
        <f t="shared" si="3"/>
        <v>653</v>
      </c>
      <c r="AF16" s="49"/>
      <c r="AG16" s="49"/>
      <c r="AH16" s="50"/>
      <c r="AI16" s="48"/>
    </row>
    <row r="17" spans="1:35" ht="16.5" thickBot="1">
      <c r="A17" s="439">
        <v>120</v>
      </c>
      <c r="B17" s="30">
        <v>1</v>
      </c>
      <c r="C17" s="30">
        <v>36</v>
      </c>
      <c r="D17" s="30">
        <v>1</v>
      </c>
      <c r="E17" s="30">
        <v>31</v>
      </c>
      <c r="F17" s="30"/>
      <c r="G17" s="30"/>
      <c r="H17" s="30"/>
      <c r="I17" s="30"/>
      <c r="J17" s="175">
        <f t="shared" si="0"/>
        <v>2</v>
      </c>
      <c r="K17" s="443">
        <f t="shared" si="0"/>
        <v>67</v>
      </c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175">
        <f t="shared" si="1"/>
        <v>0</v>
      </c>
      <c r="W17" s="441">
        <f t="shared" si="1"/>
        <v>0</v>
      </c>
      <c r="X17" s="30"/>
      <c r="Y17" s="30"/>
      <c r="Z17" s="30"/>
      <c r="AA17" s="30"/>
      <c r="AB17" s="41">
        <f t="shared" si="2"/>
        <v>0</v>
      </c>
      <c r="AC17" s="41">
        <f t="shared" si="2"/>
        <v>0</v>
      </c>
      <c r="AD17" s="41">
        <f t="shared" si="3"/>
        <v>2</v>
      </c>
      <c r="AE17" s="41">
        <f t="shared" si="3"/>
        <v>67</v>
      </c>
      <c r="AF17" s="49"/>
      <c r="AG17" s="49"/>
      <c r="AH17" s="50"/>
      <c r="AI17" s="48"/>
    </row>
    <row r="18" spans="1:35" s="93" customFormat="1" ht="16.5" thickBot="1">
      <c r="A18" s="85" t="s">
        <v>28</v>
      </c>
      <c r="B18" s="167">
        <f>SUM(B8:B17)</f>
        <v>24</v>
      </c>
      <c r="C18" s="168">
        <f>SUM(C8:C17)</f>
        <v>744</v>
      </c>
      <c r="D18" s="168">
        <f aca="true" t="shared" si="4" ref="D18:I18">SUM(D8:D17)</f>
        <v>21</v>
      </c>
      <c r="E18" s="168">
        <f t="shared" si="4"/>
        <v>641</v>
      </c>
      <c r="F18" s="168">
        <f t="shared" si="4"/>
        <v>15</v>
      </c>
      <c r="G18" s="168">
        <f t="shared" si="4"/>
        <v>480</v>
      </c>
      <c r="H18" s="168">
        <f t="shared" si="4"/>
        <v>15</v>
      </c>
      <c r="I18" s="168">
        <f t="shared" si="4"/>
        <v>453</v>
      </c>
      <c r="J18" s="167">
        <f>SUM(J8:J17)</f>
        <v>75</v>
      </c>
      <c r="K18" s="169">
        <f>SUM(K8:K17)</f>
        <v>2318</v>
      </c>
      <c r="L18" s="169">
        <f aca="true" t="shared" si="5" ref="L18:AA18">SUM(L8:L17)</f>
        <v>16</v>
      </c>
      <c r="M18" s="169">
        <f t="shared" si="5"/>
        <v>464</v>
      </c>
      <c r="N18" s="169">
        <f t="shared" si="5"/>
        <v>15</v>
      </c>
      <c r="O18" s="169">
        <f t="shared" si="5"/>
        <v>481</v>
      </c>
      <c r="P18" s="169">
        <f t="shared" si="5"/>
        <v>15</v>
      </c>
      <c r="Q18" s="169">
        <f t="shared" si="5"/>
        <v>443</v>
      </c>
      <c r="R18" s="169">
        <f t="shared" si="5"/>
        <v>13</v>
      </c>
      <c r="S18" s="169">
        <f t="shared" si="5"/>
        <v>370</v>
      </c>
      <c r="T18" s="169">
        <f t="shared" si="5"/>
        <v>14</v>
      </c>
      <c r="U18" s="169">
        <f t="shared" si="5"/>
        <v>389</v>
      </c>
      <c r="V18" s="169">
        <f t="shared" si="5"/>
        <v>73</v>
      </c>
      <c r="W18" s="169">
        <f t="shared" si="5"/>
        <v>2147</v>
      </c>
      <c r="X18" s="169">
        <f t="shared" si="5"/>
        <v>7</v>
      </c>
      <c r="Y18" s="169">
        <f t="shared" si="5"/>
        <v>195</v>
      </c>
      <c r="Z18" s="169">
        <f t="shared" si="5"/>
        <v>9</v>
      </c>
      <c r="AA18" s="169">
        <f t="shared" si="5"/>
        <v>225</v>
      </c>
      <c r="AB18" s="169">
        <f>SUM(AB8:AB17)</f>
        <v>16</v>
      </c>
      <c r="AC18" s="169">
        <f>SUM(AC8:AC17)</f>
        <v>420</v>
      </c>
      <c r="AD18" s="169">
        <f>SUM(AD8:AD17)</f>
        <v>164</v>
      </c>
      <c r="AE18" s="169">
        <f>SUM(AE8:AE17)</f>
        <v>4885</v>
      </c>
      <c r="AF18" s="90"/>
      <c r="AG18" s="90"/>
      <c r="AH18" s="91"/>
      <c r="AI18" s="92"/>
    </row>
    <row r="19" spans="1:35" ht="15.75">
      <c r="A19" s="45"/>
      <c r="B19" s="44"/>
      <c r="C19" s="44"/>
      <c r="D19" s="44"/>
      <c r="E19" s="44"/>
      <c r="F19" s="44"/>
      <c r="G19" s="44"/>
      <c r="H19" s="44"/>
      <c r="I19" s="44"/>
      <c r="J19" s="44"/>
      <c r="K19" s="46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7"/>
      <c r="AG19" s="48"/>
      <c r="AH19" s="48"/>
      <c r="AI19" s="48"/>
    </row>
    <row r="20" spans="1:32" s="58" customFormat="1" ht="23.25" customHeight="1">
      <c r="A20" s="56"/>
      <c r="B20" s="350" t="s">
        <v>118</v>
      </c>
      <c r="C20" s="351"/>
      <c r="D20" s="351"/>
      <c r="E20" s="351"/>
      <c r="F20" s="351"/>
      <c r="G20" s="351"/>
      <c r="H20" s="351"/>
      <c r="I20" s="351"/>
      <c r="J20" s="351"/>
      <c r="K20" s="351"/>
      <c r="L20" s="351"/>
      <c r="M20" s="351"/>
      <c r="N20" s="351"/>
      <c r="O20" s="351"/>
      <c r="P20" s="351"/>
      <c r="Q20" s="351"/>
      <c r="R20" s="351"/>
      <c r="S20" s="351"/>
      <c r="T20" s="351"/>
      <c r="U20" s="351"/>
      <c r="V20" s="351"/>
      <c r="W20" s="351"/>
      <c r="X20" s="351"/>
      <c r="Y20" s="351"/>
      <c r="Z20" s="351"/>
      <c r="AA20" s="351"/>
      <c r="AB20" s="351"/>
      <c r="AC20" s="351"/>
      <c r="AD20" s="351"/>
      <c r="AE20" s="56"/>
      <c r="AF20" s="57"/>
    </row>
    <row r="21" spans="1:32" ht="18.75">
      <c r="A21" s="45"/>
      <c r="B21" s="44"/>
      <c r="C21" s="44"/>
      <c r="D21" s="44"/>
      <c r="E21" s="44"/>
      <c r="F21" s="44"/>
      <c r="G21" s="44"/>
      <c r="H21" s="352" t="s">
        <v>140</v>
      </c>
      <c r="I21" s="352"/>
      <c r="J21" s="352"/>
      <c r="K21" s="352"/>
      <c r="L21" s="352"/>
      <c r="M21" s="352"/>
      <c r="N21" s="352"/>
      <c r="O21" s="352"/>
      <c r="P21" s="352"/>
      <c r="Q21" s="352"/>
      <c r="R21" s="352"/>
      <c r="S21" s="352"/>
      <c r="T21" s="352"/>
      <c r="U21" s="352"/>
      <c r="V21" s="352"/>
      <c r="W21" s="352"/>
      <c r="X21" s="352"/>
      <c r="Y21" s="352"/>
      <c r="Z21" s="44"/>
      <c r="AA21" s="44"/>
      <c r="AB21" s="44"/>
      <c r="AC21" s="44"/>
      <c r="AD21" s="44"/>
      <c r="AE21" s="44"/>
      <c r="AF21" s="44"/>
    </row>
    <row r="22" spans="1:32" ht="16.5" thickBot="1">
      <c r="A22" s="45"/>
      <c r="B22" s="47"/>
      <c r="C22" s="47"/>
      <c r="D22" s="47"/>
      <c r="E22" s="44"/>
      <c r="F22" s="44"/>
      <c r="G22" s="44"/>
      <c r="H22" s="44"/>
      <c r="I22" s="44"/>
      <c r="J22" s="44"/>
      <c r="K22" s="46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</row>
    <row r="23" spans="1:32" s="55" customFormat="1" ht="16.5" thickBot="1">
      <c r="A23" s="85" t="s">
        <v>123</v>
      </c>
      <c r="B23" s="355">
        <v>1</v>
      </c>
      <c r="C23" s="354"/>
      <c r="D23" s="353">
        <v>2</v>
      </c>
      <c r="E23" s="354"/>
      <c r="F23" s="353">
        <v>3</v>
      </c>
      <c r="G23" s="354"/>
      <c r="H23" s="353">
        <v>4</v>
      </c>
      <c r="I23" s="354"/>
      <c r="J23" s="348" t="s">
        <v>29</v>
      </c>
      <c r="K23" s="349"/>
      <c r="L23" s="353">
        <v>5</v>
      </c>
      <c r="M23" s="354"/>
      <c r="N23" s="353">
        <v>6</v>
      </c>
      <c r="O23" s="354"/>
      <c r="P23" s="353">
        <v>7</v>
      </c>
      <c r="Q23" s="354"/>
      <c r="R23" s="353">
        <v>8</v>
      </c>
      <c r="S23" s="354"/>
      <c r="T23" s="353">
        <v>9</v>
      </c>
      <c r="U23" s="354"/>
      <c r="V23" s="348" t="s">
        <v>30</v>
      </c>
      <c r="W23" s="349"/>
      <c r="X23" s="353">
        <v>10</v>
      </c>
      <c r="Y23" s="354"/>
      <c r="Z23" s="353">
        <v>11</v>
      </c>
      <c r="AA23" s="354"/>
      <c r="AB23" s="348" t="s">
        <v>31</v>
      </c>
      <c r="AC23" s="349"/>
      <c r="AD23" s="348" t="s">
        <v>32</v>
      </c>
      <c r="AE23" s="349"/>
      <c r="AF23" s="45"/>
    </row>
    <row r="24" spans="1:32" ht="16.5" thickBot="1">
      <c r="A24" s="87"/>
      <c r="B24" s="82" t="s">
        <v>27</v>
      </c>
      <c r="C24" s="73" t="s">
        <v>25</v>
      </c>
      <c r="D24" s="82" t="s">
        <v>27</v>
      </c>
      <c r="E24" s="73" t="s">
        <v>25</v>
      </c>
      <c r="F24" s="82" t="s">
        <v>27</v>
      </c>
      <c r="G24" s="73" t="s">
        <v>25</v>
      </c>
      <c r="H24" s="82" t="s">
        <v>27</v>
      </c>
      <c r="I24" s="73" t="s">
        <v>25</v>
      </c>
      <c r="J24" s="82" t="s">
        <v>27</v>
      </c>
      <c r="K24" s="83" t="s">
        <v>25</v>
      </c>
      <c r="L24" s="170" t="s">
        <v>27</v>
      </c>
      <c r="M24" s="166" t="s">
        <v>25</v>
      </c>
      <c r="N24" s="170" t="s">
        <v>27</v>
      </c>
      <c r="O24" s="166" t="s">
        <v>25</v>
      </c>
      <c r="P24" s="170" t="s">
        <v>27</v>
      </c>
      <c r="Q24" s="166" t="s">
        <v>25</v>
      </c>
      <c r="R24" s="170" t="s">
        <v>27</v>
      </c>
      <c r="S24" s="166" t="s">
        <v>25</v>
      </c>
      <c r="T24" s="170" t="s">
        <v>27</v>
      </c>
      <c r="U24" s="166" t="s">
        <v>25</v>
      </c>
      <c r="V24" s="170" t="s">
        <v>27</v>
      </c>
      <c r="W24" s="73" t="s">
        <v>25</v>
      </c>
      <c r="X24" s="82" t="s">
        <v>27</v>
      </c>
      <c r="Y24" s="73" t="s">
        <v>25</v>
      </c>
      <c r="Z24" s="82" t="s">
        <v>27</v>
      </c>
      <c r="AA24" s="73" t="s">
        <v>25</v>
      </c>
      <c r="AB24" s="82" t="s">
        <v>27</v>
      </c>
      <c r="AC24" s="73" t="s">
        <v>25</v>
      </c>
      <c r="AD24" s="82" t="s">
        <v>27</v>
      </c>
      <c r="AE24" s="73" t="s">
        <v>25</v>
      </c>
      <c r="AF24" s="44"/>
    </row>
    <row r="25" spans="1:35" ht="15.75">
      <c r="A25" s="71">
        <v>10</v>
      </c>
      <c r="B25" s="68">
        <f>ЗЗСО!C10-B9</f>
        <v>0</v>
      </c>
      <c r="C25" s="68">
        <f>ЗЗСО!D10-C9</f>
        <v>0</v>
      </c>
      <c r="D25" s="68">
        <v>1</v>
      </c>
      <c r="E25" s="68">
        <v>30</v>
      </c>
      <c r="F25" s="68">
        <f>ЗЗСО!G10</f>
        <v>2</v>
      </c>
      <c r="G25" s="68">
        <f>ЗЗСО!H10</f>
        <v>60</v>
      </c>
      <c r="H25" s="68">
        <f>ЗЗСО!I10</f>
        <v>2</v>
      </c>
      <c r="I25" s="42">
        <f>ЗЗСО!J10</f>
        <v>54</v>
      </c>
      <c r="J25" s="77">
        <f aca="true" t="shared" si="6" ref="J25:K27">B25+D25+F25+H25</f>
        <v>5</v>
      </c>
      <c r="K25" s="171">
        <f t="shared" si="6"/>
        <v>144</v>
      </c>
      <c r="L25" s="33"/>
      <c r="M25" s="30"/>
      <c r="N25" s="30"/>
      <c r="O25" s="30"/>
      <c r="P25" s="30"/>
      <c r="Q25" s="30"/>
      <c r="R25" s="30"/>
      <c r="S25" s="30"/>
      <c r="T25" s="30"/>
      <c r="U25" s="31"/>
      <c r="V25" s="76">
        <f aca="true" t="shared" si="7" ref="V25:W27">L25+N25+P25+R25+T25</f>
        <v>0</v>
      </c>
      <c r="W25" s="86">
        <f t="shared" si="7"/>
        <v>0</v>
      </c>
      <c r="X25" s="68"/>
      <c r="Y25" s="68"/>
      <c r="Z25" s="68"/>
      <c r="AA25" s="68"/>
      <c r="AB25" s="77">
        <f aca="true" t="shared" si="8" ref="AB25:AC27">X25+Z25</f>
        <v>0</v>
      </c>
      <c r="AC25" s="86">
        <f t="shared" si="8"/>
        <v>0</v>
      </c>
      <c r="AD25" s="77">
        <f aca="true" t="shared" si="9" ref="AD25:AE27">V25+AB25+J25</f>
        <v>5</v>
      </c>
      <c r="AE25" s="86">
        <f t="shared" si="9"/>
        <v>144</v>
      </c>
      <c r="AF25" s="49"/>
      <c r="AG25" s="49"/>
      <c r="AH25" s="50"/>
      <c r="AI25" s="48"/>
    </row>
    <row r="26" spans="1:35" ht="15.75">
      <c r="A26" s="72">
        <v>53</v>
      </c>
      <c r="B26" s="33">
        <f>ЗЗСО!C16-B15</f>
        <v>0</v>
      </c>
      <c r="C26" s="33">
        <f>ЗЗСО!D16-C15</f>
        <v>0</v>
      </c>
      <c r="D26" s="33">
        <v>4</v>
      </c>
      <c r="E26" s="33">
        <v>116</v>
      </c>
      <c r="F26" s="33">
        <f>ЗЗСО!G16</f>
        <v>5</v>
      </c>
      <c r="G26" s="33">
        <f>ЗЗСО!H16</f>
        <v>156</v>
      </c>
      <c r="H26" s="33">
        <f>ЗЗСО!I16</f>
        <v>5</v>
      </c>
      <c r="I26" s="31">
        <f>ЗЗСО!J16</f>
        <v>147</v>
      </c>
      <c r="J26" s="76">
        <f t="shared" si="6"/>
        <v>14</v>
      </c>
      <c r="K26" s="113">
        <f t="shared" si="6"/>
        <v>419</v>
      </c>
      <c r="L26" s="33"/>
      <c r="M26" s="30"/>
      <c r="N26" s="30"/>
      <c r="O26" s="30"/>
      <c r="P26" s="30"/>
      <c r="Q26" s="30"/>
      <c r="R26" s="30"/>
      <c r="S26" s="30"/>
      <c r="T26" s="30"/>
      <c r="U26" s="31"/>
      <c r="V26" s="76">
        <f t="shared" si="7"/>
        <v>0</v>
      </c>
      <c r="W26" s="34">
        <f t="shared" si="7"/>
        <v>0</v>
      </c>
      <c r="X26" s="33"/>
      <c r="Y26" s="33"/>
      <c r="Z26" s="33"/>
      <c r="AA26" s="33"/>
      <c r="AB26" s="76">
        <f t="shared" si="8"/>
        <v>0</v>
      </c>
      <c r="AC26" s="34">
        <f t="shared" si="8"/>
        <v>0</v>
      </c>
      <c r="AD26" s="76">
        <f t="shared" si="9"/>
        <v>14</v>
      </c>
      <c r="AE26" s="34">
        <f t="shared" si="9"/>
        <v>419</v>
      </c>
      <c r="AF26" s="49"/>
      <c r="AG26" s="49"/>
      <c r="AH26" s="50"/>
      <c r="AI26" s="48"/>
    </row>
    <row r="27" spans="1:35" ht="16.5" thickBot="1">
      <c r="A27" s="78">
        <v>120</v>
      </c>
      <c r="B27" s="79"/>
      <c r="C27" s="79"/>
      <c r="D27" s="79"/>
      <c r="E27" s="79"/>
      <c r="F27" s="79">
        <f>ЗЗСО!G18</f>
        <v>1</v>
      </c>
      <c r="G27" s="79">
        <f>ЗЗСО!H18</f>
        <v>32</v>
      </c>
      <c r="H27" s="79">
        <f>ЗЗСО!I18</f>
        <v>1</v>
      </c>
      <c r="I27" s="174">
        <f>ЗЗСО!J18</f>
        <v>27</v>
      </c>
      <c r="J27" s="88">
        <f t="shared" si="6"/>
        <v>2</v>
      </c>
      <c r="K27" s="176">
        <f t="shared" si="6"/>
        <v>59</v>
      </c>
      <c r="L27" s="177"/>
      <c r="M27" s="173"/>
      <c r="N27" s="173"/>
      <c r="O27" s="173"/>
      <c r="P27" s="173"/>
      <c r="Q27" s="173"/>
      <c r="R27" s="173"/>
      <c r="S27" s="173"/>
      <c r="T27" s="173"/>
      <c r="U27" s="174"/>
      <c r="V27" s="175">
        <f t="shared" si="7"/>
        <v>0</v>
      </c>
      <c r="W27" s="81">
        <f t="shared" si="7"/>
        <v>0</v>
      </c>
      <c r="X27" s="79"/>
      <c r="Y27" s="79"/>
      <c r="Z27" s="79"/>
      <c r="AA27" s="79"/>
      <c r="AB27" s="88">
        <f t="shared" si="8"/>
        <v>0</v>
      </c>
      <c r="AC27" s="81">
        <f t="shared" si="8"/>
        <v>0</v>
      </c>
      <c r="AD27" s="88">
        <f t="shared" si="9"/>
        <v>2</v>
      </c>
      <c r="AE27" s="81">
        <f t="shared" si="9"/>
        <v>59</v>
      </c>
      <c r="AF27" s="49"/>
      <c r="AG27" s="49"/>
      <c r="AH27" s="50"/>
      <c r="AI27" s="48"/>
    </row>
    <row r="28" spans="1:35" s="93" customFormat="1" ht="16.5" thickBot="1">
      <c r="A28" s="85" t="s">
        <v>28</v>
      </c>
      <c r="B28" s="89">
        <f>SUM(B25:B27)</f>
        <v>0</v>
      </c>
      <c r="C28" s="69">
        <f aca="true" t="shared" si="10" ref="C28:AD28">SUM(C25:C27)</f>
        <v>0</v>
      </c>
      <c r="D28" s="89">
        <f t="shared" si="10"/>
        <v>5</v>
      </c>
      <c r="E28" s="69">
        <f t="shared" si="10"/>
        <v>146</v>
      </c>
      <c r="F28" s="89">
        <f t="shared" si="10"/>
        <v>8</v>
      </c>
      <c r="G28" s="69">
        <f t="shared" si="10"/>
        <v>248</v>
      </c>
      <c r="H28" s="89">
        <f t="shared" si="10"/>
        <v>8</v>
      </c>
      <c r="I28" s="69">
        <f t="shared" si="10"/>
        <v>228</v>
      </c>
      <c r="J28" s="89">
        <f t="shared" si="10"/>
        <v>21</v>
      </c>
      <c r="K28" s="74">
        <f t="shared" si="10"/>
        <v>622</v>
      </c>
      <c r="L28" s="167">
        <f t="shared" si="10"/>
        <v>0</v>
      </c>
      <c r="M28" s="169">
        <f t="shared" si="10"/>
        <v>0</v>
      </c>
      <c r="N28" s="167">
        <f t="shared" si="10"/>
        <v>0</v>
      </c>
      <c r="O28" s="169">
        <f t="shared" si="10"/>
        <v>0</v>
      </c>
      <c r="P28" s="167">
        <f t="shared" si="10"/>
        <v>0</v>
      </c>
      <c r="Q28" s="169">
        <f t="shared" si="10"/>
        <v>0</v>
      </c>
      <c r="R28" s="167">
        <f t="shared" si="10"/>
        <v>0</v>
      </c>
      <c r="S28" s="169">
        <f t="shared" si="10"/>
        <v>0</v>
      </c>
      <c r="T28" s="167">
        <f t="shared" si="10"/>
        <v>0</v>
      </c>
      <c r="U28" s="169">
        <f t="shared" si="10"/>
        <v>0</v>
      </c>
      <c r="V28" s="167">
        <f t="shared" si="10"/>
        <v>0</v>
      </c>
      <c r="W28" s="69">
        <f t="shared" si="10"/>
        <v>0</v>
      </c>
      <c r="X28" s="89">
        <f t="shared" si="10"/>
        <v>0</v>
      </c>
      <c r="Y28" s="69">
        <f t="shared" si="10"/>
        <v>0</v>
      </c>
      <c r="Z28" s="89">
        <f t="shared" si="10"/>
        <v>0</v>
      </c>
      <c r="AA28" s="69">
        <f t="shared" si="10"/>
        <v>0</v>
      </c>
      <c r="AB28" s="89">
        <f t="shared" si="10"/>
        <v>0</v>
      </c>
      <c r="AC28" s="69">
        <f t="shared" si="10"/>
        <v>0</v>
      </c>
      <c r="AD28" s="89">
        <f t="shared" si="10"/>
        <v>21</v>
      </c>
      <c r="AE28" s="69">
        <f>SUM(AE25:AE27)</f>
        <v>622</v>
      </c>
      <c r="AF28" s="91"/>
      <c r="AG28" s="92"/>
      <c r="AH28" s="92"/>
      <c r="AI28" s="92"/>
    </row>
    <row r="30" spans="1:32" s="58" customFormat="1" ht="42" customHeight="1">
      <c r="A30" s="56"/>
      <c r="B30" s="350" t="s">
        <v>143</v>
      </c>
      <c r="C30" s="351"/>
      <c r="D30" s="351"/>
      <c r="E30" s="351"/>
      <c r="F30" s="351"/>
      <c r="G30" s="351"/>
      <c r="H30" s="351"/>
      <c r="I30" s="351"/>
      <c r="J30" s="351"/>
      <c r="K30" s="351"/>
      <c r="L30" s="351"/>
      <c r="M30" s="351"/>
      <c r="N30" s="351"/>
      <c r="O30" s="351"/>
      <c r="P30" s="351"/>
      <c r="Q30" s="351"/>
      <c r="R30" s="351"/>
      <c r="S30" s="351"/>
      <c r="T30" s="351"/>
      <c r="U30" s="351"/>
      <c r="V30" s="351"/>
      <c r="W30" s="351"/>
      <c r="X30" s="351"/>
      <c r="Y30" s="351"/>
      <c r="Z30" s="351"/>
      <c r="AA30" s="351"/>
      <c r="AB30" s="351"/>
      <c r="AC30" s="351"/>
      <c r="AD30" s="351"/>
      <c r="AE30" s="56"/>
      <c r="AF30" s="57"/>
    </row>
    <row r="31" spans="1:32" ht="18.75">
      <c r="A31" s="45"/>
      <c r="B31" s="44"/>
      <c r="C31" s="44"/>
      <c r="D31" s="44"/>
      <c r="E31" s="44"/>
      <c r="F31" s="44"/>
      <c r="G31" s="44"/>
      <c r="H31" s="352" t="s">
        <v>140</v>
      </c>
      <c r="I31" s="352"/>
      <c r="J31" s="352"/>
      <c r="K31" s="352"/>
      <c r="L31" s="352"/>
      <c r="M31" s="352"/>
      <c r="N31" s="352"/>
      <c r="O31" s="352"/>
      <c r="P31" s="352"/>
      <c r="Q31" s="352"/>
      <c r="R31" s="352"/>
      <c r="S31" s="352"/>
      <c r="T31" s="352"/>
      <c r="U31" s="352"/>
      <c r="V31" s="352"/>
      <c r="W31" s="352"/>
      <c r="X31" s="352"/>
      <c r="Y31" s="352"/>
      <c r="Z31" s="44"/>
      <c r="AA31" s="44"/>
      <c r="AB31" s="44"/>
      <c r="AC31" s="44"/>
      <c r="AD31" s="44"/>
      <c r="AE31" s="44"/>
      <c r="AF31" s="44"/>
    </row>
    <row r="32" spans="1:32" ht="16.5" thickBot="1">
      <c r="A32" s="45"/>
      <c r="B32" s="47"/>
      <c r="C32" s="47"/>
      <c r="D32" s="47"/>
      <c r="E32" s="44"/>
      <c r="F32" s="44"/>
      <c r="G32" s="44"/>
      <c r="H32" s="44"/>
      <c r="I32" s="44"/>
      <c r="J32" s="44"/>
      <c r="K32" s="46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</row>
    <row r="33" spans="1:32" s="55" customFormat="1" ht="16.5" thickBot="1">
      <c r="A33" s="85" t="s">
        <v>123</v>
      </c>
      <c r="B33" s="355">
        <v>1</v>
      </c>
      <c r="C33" s="354"/>
      <c r="D33" s="353">
        <v>2</v>
      </c>
      <c r="E33" s="354"/>
      <c r="F33" s="353">
        <v>3</v>
      </c>
      <c r="G33" s="354"/>
      <c r="H33" s="353">
        <v>4</v>
      </c>
      <c r="I33" s="354"/>
      <c r="J33" s="348" t="s">
        <v>29</v>
      </c>
      <c r="K33" s="349"/>
      <c r="L33" s="353">
        <v>5</v>
      </c>
      <c r="M33" s="354"/>
      <c r="N33" s="353">
        <v>6</v>
      </c>
      <c r="O33" s="354"/>
      <c r="P33" s="353">
        <v>7</v>
      </c>
      <c r="Q33" s="354"/>
      <c r="R33" s="353">
        <v>8</v>
      </c>
      <c r="S33" s="354"/>
      <c r="T33" s="353">
        <v>9</v>
      </c>
      <c r="U33" s="354"/>
      <c r="V33" s="348" t="s">
        <v>30</v>
      </c>
      <c r="W33" s="349"/>
      <c r="X33" s="353">
        <v>10</v>
      </c>
      <c r="Y33" s="354"/>
      <c r="Z33" s="353">
        <v>11</v>
      </c>
      <c r="AA33" s="354"/>
      <c r="AB33" s="348" t="s">
        <v>31</v>
      </c>
      <c r="AC33" s="349"/>
      <c r="AD33" s="348" t="s">
        <v>32</v>
      </c>
      <c r="AE33" s="349"/>
      <c r="AF33" s="45"/>
    </row>
    <row r="34" spans="1:32" ht="16.5" thickBot="1">
      <c r="A34" s="87"/>
      <c r="B34" s="82" t="s">
        <v>27</v>
      </c>
      <c r="C34" s="73" t="s">
        <v>25</v>
      </c>
      <c r="D34" s="82" t="s">
        <v>27</v>
      </c>
      <c r="E34" s="73" t="s">
        <v>25</v>
      </c>
      <c r="F34" s="82" t="s">
        <v>27</v>
      </c>
      <c r="G34" s="73" t="s">
        <v>25</v>
      </c>
      <c r="H34" s="82" t="s">
        <v>27</v>
      </c>
      <c r="I34" s="73" t="s">
        <v>25</v>
      </c>
      <c r="J34" s="82" t="s">
        <v>27</v>
      </c>
      <c r="K34" s="83" t="s">
        <v>25</v>
      </c>
      <c r="L34" s="170" t="s">
        <v>27</v>
      </c>
      <c r="M34" s="166" t="s">
        <v>25</v>
      </c>
      <c r="N34" s="170" t="s">
        <v>27</v>
      </c>
      <c r="O34" s="166" t="s">
        <v>25</v>
      </c>
      <c r="P34" s="170" t="s">
        <v>27</v>
      </c>
      <c r="Q34" s="166" t="s">
        <v>25</v>
      </c>
      <c r="R34" s="170" t="s">
        <v>27</v>
      </c>
      <c r="S34" s="166" t="s">
        <v>25</v>
      </c>
      <c r="T34" s="170" t="s">
        <v>27</v>
      </c>
      <c r="U34" s="166" t="s">
        <v>25</v>
      </c>
      <c r="V34" s="170" t="s">
        <v>27</v>
      </c>
      <c r="W34" s="73" t="s">
        <v>25</v>
      </c>
      <c r="X34" s="82" t="s">
        <v>27</v>
      </c>
      <c r="Y34" s="73" t="s">
        <v>25</v>
      </c>
      <c r="Z34" s="82" t="s">
        <v>27</v>
      </c>
      <c r="AA34" s="73" t="s">
        <v>25</v>
      </c>
      <c r="AB34" s="82" t="s">
        <v>27</v>
      </c>
      <c r="AC34" s="73" t="s">
        <v>25</v>
      </c>
      <c r="AD34" s="82" t="s">
        <v>27</v>
      </c>
      <c r="AE34" s="73" t="s">
        <v>25</v>
      </c>
      <c r="AF34" s="44"/>
    </row>
    <row r="35" spans="1:35" ht="15.75">
      <c r="A35" s="71">
        <v>10</v>
      </c>
      <c r="B35" s="68"/>
      <c r="C35" s="68"/>
      <c r="D35" s="68"/>
      <c r="E35" s="68"/>
      <c r="F35" s="68"/>
      <c r="G35" s="68"/>
      <c r="H35" s="68"/>
      <c r="I35" s="42"/>
      <c r="J35" s="77">
        <f aca="true" t="shared" si="11" ref="J35:K37">B35+D35+F35+H35</f>
        <v>0</v>
      </c>
      <c r="K35" s="171">
        <f t="shared" si="11"/>
        <v>0</v>
      </c>
      <c r="L35" s="33">
        <f>ЗЗСО!M10</f>
        <v>2</v>
      </c>
      <c r="M35" s="33">
        <f>ЗЗСО!N10</f>
        <v>52</v>
      </c>
      <c r="N35" s="33">
        <f>ЗЗСО!O10</f>
        <v>2</v>
      </c>
      <c r="O35" s="33">
        <f>ЗЗСО!P10</f>
        <v>58</v>
      </c>
      <c r="P35" s="33">
        <f>ЗЗСО!Q10</f>
        <v>2</v>
      </c>
      <c r="Q35" s="33">
        <f>ЗЗСО!R10</f>
        <v>51</v>
      </c>
      <c r="R35" s="33">
        <f>ЗЗСО!S10</f>
        <v>2</v>
      </c>
      <c r="S35" s="33">
        <f>ЗЗСО!T10</f>
        <v>45</v>
      </c>
      <c r="T35" s="33">
        <f>ЗЗСО!U10</f>
        <v>2</v>
      </c>
      <c r="U35" s="33">
        <f>ЗЗСО!V10</f>
        <v>44</v>
      </c>
      <c r="V35" s="33">
        <f>ЗЗСО!W10</f>
        <v>10</v>
      </c>
      <c r="W35" s="33">
        <f>ЗЗСО!X10</f>
        <v>250</v>
      </c>
      <c r="X35" s="33">
        <f>ЗЗСО!Y10</f>
        <v>1</v>
      </c>
      <c r="Y35" s="33">
        <f>ЗЗСО!Z10</f>
        <v>27</v>
      </c>
      <c r="Z35" s="33">
        <f>ЗЗСО!AA10</f>
        <v>1</v>
      </c>
      <c r="AA35" s="33">
        <f>ЗЗСО!AB10</f>
        <v>33</v>
      </c>
      <c r="AB35" s="77">
        <f aca="true" t="shared" si="12" ref="AB35:AC37">X35+Z35</f>
        <v>2</v>
      </c>
      <c r="AC35" s="86">
        <f t="shared" si="12"/>
        <v>60</v>
      </c>
      <c r="AD35" s="77">
        <f aca="true" t="shared" si="13" ref="AD35:AE37">V35+AB35+J35</f>
        <v>12</v>
      </c>
      <c r="AE35" s="86">
        <f t="shared" si="13"/>
        <v>310</v>
      </c>
      <c r="AF35" s="49"/>
      <c r="AG35" s="49"/>
      <c r="AH35" s="50"/>
      <c r="AI35" s="48"/>
    </row>
    <row r="36" spans="1:35" ht="15.75">
      <c r="A36" s="72">
        <v>53</v>
      </c>
      <c r="B36" s="33"/>
      <c r="C36" s="33"/>
      <c r="D36" s="33"/>
      <c r="E36" s="33"/>
      <c r="F36" s="33"/>
      <c r="G36" s="33"/>
      <c r="H36" s="33"/>
      <c r="I36" s="31"/>
      <c r="J36" s="76">
        <f t="shared" si="11"/>
        <v>0</v>
      </c>
      <c r="K36" s="113">
        <f t="shared" si="11"/>
        <v>0</v>
      </c>
      <c r="L36" s="33">
        <f>ЗЗСО!M16</f>
        <v>5</v>
      </c>
      <c r="M36" s="33">
        <f>ЗЗСО!N16</f>
        <v>149</v>
      </c>
      <c r="N36" s="33">
        <f>ЗЗСО!O16</f>
        <v>6</v>
      </c>
      <c r="O36" s="33">
        <f>ЗЗСО!P16</f>
        <v>184</v>
      </c>
      <c r="P36" s="33">
        <f>ЗЗСО!Q16</f>
        <v>5</v>
      </c>
      <c r="Q36" s="33">
        <f>ЗЗСО!R16</f>
        <v>132</v>
      </c>
      <c r="R36" s="33">
        <f>ЗЗСО!S16</f>
        <v>5</v>
      </c>
      <c r="S36" s="33">
        <f>ЗЗСО!T16</f>
        <v>141</v>
      </c>
      <c r="T36" s="33">
        <f>ЗЗСО!U16</f>
        <v>4</v>
      </c>
      <c r="U36" s="33">
        <f>ЗЗСО!V16</f>
        <v>119</v>
      </c>
      <c r="V36" s="33">
        <f>ЗЗСО!W16</f>
        <v>25</v>
      </c>
      <c r="W36" s="33">
        <f>ЗЗСО!X16</f>
        <v>725</v>
      </c>
      <c r="X36" s="33">
        <f>ЗЗСО!Y16</f>
        <v>3</v>
      </c>
      <c r="Y36" s="33">
        <f>ЗЗСО!Z16</f>
        <v>75</v>
      </c>
      <c r="Z36" s="33">
        <f>ЗЗСО!AA16</f>
        <v>2</v>
      </c>
      <c r="AA36" s="33">
        <f>ЗЗСО!AB16</f>
        <v>65</v>
      </c>
      <c r="AB36" s="76">
        <f t="shared" si="12"/>
        <v>5</v>
      </c>
      <c r="AC36" s="34">
        <f t="shared" si="12"/>
        <v>140</v>
      </c>
      <c r="AD36" s="76">
        <f t="shared" si="13"/>
        <v>30</v>
      </c>
      <c r="AE36" s="34">
        <f t="shared" si="13"/>
        <v>865</v>
      </c>
      <c r="AF36" s="49"/>
      <c r="AG36" s="49"/>
      <c r="AH36" s="50"/>
      <c r="AI36" s="48"/>
    </row>
    <row r="37" spans="1:35" ht="16.5" thickBot="1">
      <c r="A37" s="78">
        <v>120</v>
      </c>
      <c r="B37" s="79"/>
      <c r="C37" s="79"/>
      <c r="D37" s="79"/>
      <c r="E37" s="79"/>
      <c r="F37" s="79"/>
      <c r="G37" s="79"/>
      <c r="H37" s="79"/>
      <c r="I37" s="174"/>
      <c r="J37" s="88">
        <f t="shared" si="11"/>
        <v>0</v>
      </c>
      <c r="K37" s="176">
        <f t="shared" si="11"/>
        <v>0</v>
      </c>
      <c r="L37" s="177">
        <f>ЗЗСО!M18</f>
        <v>1</v>
      </c>
      <c r="M37" s="177">
        <f>ЗЗСО!N18</f>
        <v>29</v>
      </c>
      <c r="N37" s="177">
        <f>ЗЗСО!O18</f>
        <v>1</v>
      </c>
      <c r="O37" s="177">
        <f>ЗЗСО!P18</f>
        <v>31</v>
      </c>
      <c r="P37" s="177">
        <f>ЗЗСО!Q18</f>
        <v>1</v>
      </c>
      <c r="Q37" s="177">
        <f>ЗЗСО!R18</f>
        <v>27</v>
      </c>
      <c r="R37" s="177">
        <f>ЗЗСО!S18</f>
        <v>1</v>
      </c>
      <c r="S37" s="177">
        <f>ЗЗСО!T18</f>
        <v>33</v>
      </c>
      <c r="T37" s="177">
        <f>ЗЗСО!U18</f>
        <v>1</v>
      </c>
      <c r="U37" s="177">
        <f>ЗЗСО!V18</f>
        <v>27</v>
      </c>
      <c r="V37" s="177">
        <f>ЗЗСО!W18</f>
        <v>5</v>
      </c>
      <c r="W37" s="177">
        <f>ЗЗСО!X18</f>
        <v>147</v>
      </c>
      <c r="X37" s="177">
        <f>ЗЗСО!Y18</f>
        <v>1</v>
      </c>
      <c r="Y37" s="177">
        <f>ЗЗСО!Z18</f>
        <v>23</v>
      </c>
      <c r="Z37" s="177">
        <f>ЗЗСО!AA18</f>
        <v>1</v>
      </c>
      <c r="AA37" s="177">
        <f>ЗЗСО!AB18</f>
        <v>22</v>
      </c>
      <c r="AB37" s="88">
        <f t="shared" si="12"/>
        <v>2</v>
      </c>
      <c r="AC37" s="81">
        <f t="shared" si="12"/>
        <v>45</v>
      </c>
      <c r="AD37" s="88">
        <f t="shared" si="13"/>
        <v>7</v>
      </c>
      <c r="AE37" s="81">
        <f t="shared" si="13"/>
        <v>192</v>
      </c>
      <c r="AF37" s="49"/>
      <c r="AG37" s="49"/>
      <c r="AH37" s="50"/>
      <c r="AI37" s="48"/>
    </row>
    <row r="38" spans="1:35" s="93" customFormat="1" ht="16.5" thickBot="1">
      <c r="A38" s="85" t="s">
        <v>28</v>
      </c>
      <c r="B38" s="89">
        <f>SUM(B35:B37)</f>
        <v>0</v>
      </c>
      <c r="C38" s="69">
        <f aca="true" t="shared" si="14" ref="C38:AD38">SUM(C35:C37)</f>
        <v>0</v>
      </c>
      <c r="D38" s="89">
        <f t="shared" si="14"/>
        <v>0</v>
      </c>
      <c r="E38" s="69">
        <f t="shared" si="14"/>
        <v>0</v>
      </c>
      <c r="F38" s="89">
        <f t="shared" si="14"/>
        <v>0</v>
      </c>
      <c r="G38" s="69">
        <f t="shared" si="14"/>
        <v>0</v>
      </c>
      <c r="H38" s="89">
        <f t="shared" si="14"/>
        <v>0</v>
      </c>
      <c r="I38" s="69">
        <f t="shared" si="14"/>
        <v>0</v>
      </c>
      <c r="J38" s="89">
        <f t="shared" si="14"/>
        <v>0</v>
      </c>
      <c r="K38" s="74">
        <f t="shared" si="14"/>
        <v>0</v>
      </c>
      <c r="L38" s="167">
        <f t="shared" si="14"/>
        <v>8</v>
      </c>
      <c r="M38" s="169">
        <f t="shared" si="14"/>
        <v>230</v>
      </c>
      <c r="N38" s="167">
        <f t="shared" si="14"/>
        <v>9</v>
      </c>
      <c r="O38" s="169">
        <f t="shared" si="14"/>
        <v>273</v>
      </c>
      <c r="P38" s="167">
        <f t="shared" si="14"/>
        <v>8</v>
      </c>
      <c r="Q38" s="169">
        <f t="shared" si="14"/>
        <v>210</v>
      </c>
      <c r="R38" s="167">
        <f t="shared" si="14"/>
        <v>8</v>
      </c>
      <c r="S38" s="169">
        <f t="shared" si="14"/>
        <v>219</v>
      </c>
      <c r="T38" s="167">
        <f t="shared" si="14"/>
        <v>7</v>
      </c>
      <c r="U38" s="169">
        <f t="shared" si="14"/>
        <v>190</v>
      </c>
      <c r="V38" s="167">
        <f t="shared" si="14"/>
        <v>40</v>
      </c>
      <c r="W38" s="69">
        <f t="shared" si="14"/>
        <v>1122</v>
      </c>
      <c r="X38" s="89">
        <f t="shared" si="14"/>
        <v>5</v>
      </c>
      <c r="Y38" s="69">
        <f t="shared" si="14"/>
        <v>125</v>
      </c>
      <c r="Z38" s="89">
        <f t="shared" si="14"/>
        <v>4</v>
      </c>
      <c r="AA38" s="69">
        <f t="shared" si="14"/>
        <v>120</v>
      </c>
      <c r="AB38" s="89">
        <f t="shared" si="14"/>
        <v>9</v>
      </c>
      <c r="AC38" s="69">
        <f t="shared" si="14"/>
        <v>245</v>
      </c>
      <c r="AD38" s="89">
        <f t="shared" si="14"/>
        <v>49</v>
      </c>
      <c r="AE38" s="69">
        <f>SUM(AE35:AE37)</f>
        <v>1367</v>
      </c>
      <c r="AF38" s="91"/>
      <c r="AG38" s="92"/>
      <c r="AH38" s="92"/>
      <c r="AI38" s="92"/>
    </row>
    <row r="41" spans="1:24" s="52" customFormat="1" ht="15.75">
      <c r="A41" s="55"/>
      <c r="B41" s="256" t="s">
        <v>110</v>
      </c>
      <c r="C41" s="256"/>
      <c r="D41" s="256"/>
      <c r="E41" s="256"/>
      <c r="F41" s="256"/>
      <c r="G41" s="256"/>
      <c r="H41" s="256"/>
      <c r="I41" s="256"/>
      <c r="J41" s="256"/>
      <c r="K41" s="256"/>
      <c r="L41" s="256"/>
      <c r="M41" s="256"/>
      <c r="N41" s="256"/>
      <c r="O41" s="256"/>
      <c r="P41" s="256"/>
      <c r="Q41" s="256"/>
      <c r="R41" s="256"/>
      <c r="S41" s="256"/>
      <c r="T41" s="256"/>
      <c r="U41" s="344" t="s">
        <v>141</v>
      </c>
      <c r="V41" s="344"/>
      <c r="W41" s="344"/>
      <c r="X41" s="344"/>
    </row>
  </sheetData>
  <sheetProtection/>
  <mergeCells count="53">
    <mergeCell ref="AD33:AE33"/>
    <mergeCell ref="R33:S33"/>
    <mergeCell ref="T33:U33"/>
    <mergeCell ref="V33:W33"/>
    <mergeCell ref="X33:Y33"/>
    <mergeCell ref="Z33:AA33"/>
    <mergeCell ref="AB33:AC33"/>
    <mergeCell ref="B30:AD30"/>
    <mergeCell ref="H31:Y31"/>
    <mergeCell ref="B33:C33"/>
    <mergeCell ref="D33:E33"/>
    <mergeCell ref="F33:G33"/>
    <mergeCell ref="H33:I33"/>
    <mergeCell ref="J33:K33"/>
    <mergeCell ref="L33:M33"/>
    <mergeCell ref="N33:O33"/>
    <mergeCell ref="P33:Q33"/>
    <mergeCell ref="AB1:AC1"/>
    <mergeCell ref="L6:M6"/>
    <mergeCell ref="L23:M23"/>
    <mergeCell ref="B6:C6"/>
    <mergeCell ref="D6:E6"/>
    <mergeCell ref="F6:G6"/>
    <mergeCell ref="H6:I6"/>
    <mergeCell ref="J6:K6"/>
    <mergeCell ref="N6:O6"/>
    <mergeCell ref="P6:Q6"/>
    <mergeCell ref="B23:C23"/>
    <mergeCell ref="D23:E23"/>
    <mergeCell ref="F23:G23"/>
    <mergeCell ref="H23:I23"/>
    <mergeCell ref="R6:S6"/>
    <mergeCell ref="T6:U6"/>
    <mergeCell ref="Z23:AA23"/>
    <mergeCell ref="Z6:AA6"/>
    <mergeCell ref="AB6:AC6"/>
    <mergeCell ref="AD6:AE6"/>
    <mergeCell ref="J23:K23"/>
    <mergeCell ref="N23:O23"/>
    <mergeCell ref="V23:W23"/>
    <mergeCell ref="X23:Y23"/>
    <mergeCell ref="V6:W6"/>
    <mergeCell ref="X6:Y6"/>
    <mergeCell ref="U41:X41"/>
    <mergeCell ref="AB23:AC23"/>
    <mergeCell ref="AD23:AE23"/>
    <mergeCell ref="B2:AD2"/>
    <mergeCell ref="H3:Y3"/>
    <mergeCell ref="B20:AD20"/>
    <mergeCell ref="H21:Y21"/>
    <mergeCell ref="P23:Q23"/>
    <mergeCell ref="R23:S23"/>
    <mergeCell ref="T23:U23"/>
  </mergeCells>
  <printOptions/>
  <pageMargins left="1.43" right="0.7480314960629921" top="0.984251968503937" bottom="0.984251968503937" header="0.5118110236220472" footer="0.5118110236220472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21"/>
  <sheetViews>
    <sheetView zoomScale="90" zoomScaleNormal="90" zoomScalePageLayoutView="0" workbookViewId="0" topLeftCell="A1">
      <selection activeCell="F20" sqref="F20"/>
    </sheetView>
  </sheetViews>
  <sheetFormatPr defaultColWidth="9.140625" defaultRowHeight="12.75"/>
  <cols>
    <col min="1" max="1" width="8.140625" style="0" customWidth="1"/>
    <col min="2" max="2" width="6.7109375" style="0" customWidth="1"/>
    <col min="3" max="3" width="5.7109375" style="0" customWidth="1"/>
    <col min="4" max="4" width="5.28125" style="0" customWidth="1"/>
    <col min="5" max="5" width="5.8515625" style="0" customWidth="1"/>
    <col min="6" max="6" width="5.28125" style="0" customWidth="1"/>
    <col min="7" max="7" width="4.140625" style="0" customWidth="1"/>
    <col min="8" max="8" width="4.57421875" style="0" customWidth="1"/>
    <col min="9" max="10" width="5.00390625" style="0" customWidth="1"/>
    <col min="11" max="11" width="4.57421875" style="0" customWidth="1"/>
    <col min="12" max="12" width="5.7109375" style="0" customWidth="1"/>
    <col min="13" max="13" width="5.8515625" style="0" customWidth="1"/>
    <col min="14" max="14" width="4.7109375" style="0" customWidth="1"/>
    <col min="15" max="15" width="5.00390625" style="0" customWidth="1"/>
    <col min="16" max="16" width="5.421875" style="0" customWidth="1"/>
    <col min="17" max="17" width="4.57421875" style="0" customWidth="1"/>
    <col min="18" max="18" width="5.421875" style="0" customWidth="1"/>
    <col min="19" max="19" width="5.7109375" style="0" customWidth="1"/>
    <col min="20" max="21" width="4.57421875" style="0" customWidth="1"/>
    <col min="22" max="22" width="4.8515625" style="0" customWidth="1"/>
    <col min="23" max="23" width="4.7109375" style="0" customWidth="1"/>
    <col min="24" max="24" width="5.8515625" style="0" customWidth="1"/>
    <col min="25" max="25" width="5.421875" style="0" customWidth="1"/>
    <col min="26" max="26" width="4.57421875" style="0" customWidth="1"/>
    <col min="27" max="27" width="4.421875" style="0" customWidth="1"/>
    <col min="28" max="28" width="5.8515625" style="0" customWidth="1"/>
    <col min="29" max="29" width="5.57421875" style="0" customWidth="1"/>
    <col min="30" max="30" width="6.57421875" style="0" customWidth="1"/>
    <col min="31" max="31" width="5.140625" style="0" customWidth="1"/>
    <col min="32" max="32" width="6.00390625" style="0" customWidth="1"/>
    <col min="33" max="33" width="5.7109375" style="0" customWidth="1"/>
  </cols>
  <sheetData>
    <row r="1" spans="2:33" s="1" customFormat="1" ht="12.75" customHeight="1">
      <c r="B1" s="2"/>
      <c r="K1" s="2"/>
      <c r="L1" s="2"/>
      <c r="W1" s="2"/>
      <c r="X1" s="2"/>
      <c r="AC1" s="2"/>
      <c r="AD1" s="343" t="s">
        <v>163</v>
      </c>
      <c r="AE1" s="343"/>
      <c r="AG1" s="2"/>
    </row>
    <row r="2" spans="1:33" ht="15.75">
      <c r="A2" s="4"/>
      <c r="B2" s="5"/>
      <c r="C2" s="347" t="s">
        <v>162</v>
      </c>
      <c r="D2" s="347"/>
      <c r="E2" s="347"/>
      <c r="F2" s="347"/>
      <c r="G2" s="347"/>
      <c r="H2" s="347"/>
      <c r="I2" s="347"/>
      <c r="J2" s="347"/>
      <c r="K2" s="347"/>
      <c r="L2" s="347"/>
      <c r="M2" s="347"/>
      <c r="N2" s="347"/>
      <c r="O2" s="347"/>
      <c r="P2" s="347"/>
      <c r="Q2" s="347"/>
      <c r="R2" s="347"/>
      <c r="S2" s="347"/>
      <c r="T2" s="347"/>
      <c r="U2" s="347"/>
      <c r="V2" s="347"/>
      <c r="W2" s="347"/>
      <c r="X2" s="347"/>
      <c r="Y2" s="347"/>
      <c r="Z2" s="347"/>
      <c r="AA2" s="347"/>
      <c r="AB2" s="347"/>
      <c r="AC2" s="347"/>
      <c r="AD2" s="347"/>
      <c r="AE2" s="5"/>
      <c r="AF2" s="3"/>
      <c r="AG2" s="3"/>
    </row>
    <row r="3" spans="1:33" ht="15.75" customHeight="1">
      <c r="A3" s="1"/>
      <c r="B3" s="2"/>
      <c r="C3" s="1"/>
      <c r="D3" s="341" t="s">
        <v>140</v>
      </c>
      <c r="E3" s="341"/>
      <c r="F3" s="341"/>
      <c r="G3" s="341"/>
      <c r="H3" s="341"/>
      <c r="I3" s="341"/>
      <c r="J3" s="341"/>
      <c r="K3" s="341"/>
      <c r="L3" s="341"/>
      <c r="M3" s="341"/>
      <c r="N3" s="341"/>
      <c r="O3" s="341"/>
      <c r="P3" s="341"/>
      <c r="Q3" s="341"/>
      <c r="R3" s="341"/>
      <c r="S3" s="341"/>
      <c r="T3" s="341"/>
      <c r="U3" s="341"/>
      <c r="V3" s="341"/>
      <c r="W3" s="341"/>
      <c r="X3" s="341"/>
      <c r="Y3" s="341"/>
      <c r="Z3" s="341"/>
      <c r="AA3" s="341"/>
      <c r="AB3" s="341"/>
      <c r="AC3" s="341"/>
      <c r="AD3" s="1"/>
      <c r="AE3" s="2"/>
      <c r="AF3" s="3"/>
      <c r="AG3" s="3"/>
    </row>
    <row r="4" spans="1:33" ht="12.75">
      <c r="A4" s="1"/>
      <c r="B4" s="2"/>
      <c r="C4" s="1"/>
      <c r="D4" s="1"/>
      <c r="E4" s="1"/>
      <c r="F4" s="1"/>
      <c r="G4" s="1"/>
      <c r="H4" s="1"/>
      <c r="I4" s="1"/>
      <c r="J4" s="1"/>
      <c r="K4" s="2"/>
      <c r="L4" s="2"/>
      <c r="M4" s="1"/>
      <c r="N4" s="1"/>
      <c r="O4" s="1"/>
      <c r="P4" s="1"/>
      <c r="Q4" s="1"/>
      <c r="R4" s="1"/>
      <c r="S4" s="1"/>
      <c r="T4" s="1"/>
      <c r="U4" s="1"/>
      <c r="V4" s="1"/>
      <c r="W4" s="2"/>
      <c r="X4" s="2"/>
      <c r="Y4" s="1"/>
      <c r="Z4" s="1"/>
      <c r="AA4" s="1"/>
      <c r="AB4" s="1"/>
      <c r="AC4" s="1"/>
      <c r="AD4" s="1"/>
      <c r="AE4" s="2"/>
      <c r="AF4" s="3"/>
      <c r="AG4" s="3"/>
    </row>
    <row r="5" spans="1:33" ht="13.5" thickBot="1">
      <c r="A5" s="1"/>
      <c r="B5" s="2"/>
      <c r="C5" s="1"/>
      <c r="D5" s="1"/>
      <c r="E5" s="1"/>
      <c r="F5" s="1"/>
      <c r="G5" s="1"/>
      <c r="H5" s="1"/>
      <c r="I5" s="1"/>
      <c r="J5" s="1"/>
      <c r="K5" s="2"/>
      <c r="L5" s="2"/>
      <c r="M5" s="1"/>
      <c r="N5" s="1"/>
      <c r="O5" s="1"/>
      <c r="P5" s="1"/>
      <c r="Q5" s="1"/>
      <c r="R5" s="1"/>
      <c r="S5" s="1"/>
      <c r="T5" s="1"/>
      <c r="U5" s="1"/>
      <c r="V5" s="1"/>
      <c r="W5" s="2"/>
      <c r="X5" s="2"/>
      <c r="Y5" s="1"/>
      <c r="Z5" s="1"/>
      <c r="AA5" s="1"/>
      <c r="AB5" s="1"/>
      <c r="AC5" s="1"/>
      <c r="AD5" s="1"/>
      <c r="AE5" s="2"/>
      <c r="AF5" s="6"/>
      <c r="AG5" s="6"/>
    </row>
    <row r="6" spans="1:33" ht="13.5" customHeight="1" thickBot="1">
      <c r="A6" s="7" t="s">
        <v>0</v>
      </c>
      <c r="B6" s="8"/>
      <c r="C6" s="9"/>
      <c r="D6" s="9" t="s">
        <v>1</v>
      </c>
      <c r="E6" s="9"/>
      <c r="F6" s="9"/>
      <c r="G6" s="9"/>
      <c r="H6" s="9"/>
      <c r="I6" s="9"/>
      <c r="J6" s="10"/>
      <c r="K6" s="11" t="s">
        <v>2</v>
      </c>
      <c r="L6" s="7"/>
      <c r="M6" s="9"/>
      <c r="N6" s="9" t="s">
        <v>3</v>
      </c>
      <c r="O6" s="9"/>
      <c r="P6" s="9"/>
      <c r="Q6" s="9"/>
      <c r="R6" s="9"/>
      <c r="S6" s="9"/>
      <c r="T6" s="9"/>
      <c r="U6" s="9"/>
      <c r="V6" s="10"/>
      <c r="W6" s="11" t="s">
        <v>2</v>
      </c>
      <c r="X6" s="8"/>
      <c r="Y6" s="12" t="s">
        <v>4</v>
      </c>
      <c r="Z6" s="9"/>
      <c r="AA6" s="9"/>
      <c r="AB6" s="10"/>
      <c r="AC6" s="11" t="s">
        <v>2</v>
      </c>
      <c r="AD6" s="8"/>
      <c r="AE6" s="11" t="s">
        <v>2</v>
      </c>
      <c r="AF6" s="8"/>
      <c r="AG6" s="7"/>
    </row>
    <row r="7" spans="1:33" ht="26.25" thickBot="1">
      <c r="A7" s="15" t="s">
        <v>6</v>
      </c>
      <c r="B7" s="269" t="s">
        <v>122</v>
      </c>
      <c r="C7" s="9" t="s">
        <v>8</v>
      </c>
      <c r="D7" s="9"/>
      <c r="E7" s="12" t="s">
        <v>9</v>
      </c>
      <c r="F7" s="10"/>
      <c r="G7" s="9" t="s">
        <v>10</v>
      </c>
      <c r="H7" s="10"/>
      <c r="I7" s="12" t="s">
        <v>11</v>
      </c>
      <c r="J7" s="9"/>
      <c r="K7" s="17" t="s">
        <v>12</v>
      </c>
      <c r="L7" s="18"/>
      <c r="M7" s="9" t="s">
        <v>13</v>
      </c>
      <c r="N7" s="9"/>
      <c r="O7" s="12" t="s">
        <v>14</v>
      </c>
      <c r="P7" s="10"/>
      <c r="Q7" s="9" t="s">
        <v>15</v>
      </c>
      <c r="R7" s="9"/>
      <c r="S7" s="12" t="s">
        <v>16</v>
      </c>
      <c r="T7" s="10"/>
      <c r="U7" s="9" t="s">
        <v>17</v>
      </c>
      <c r="V7" s="10"/>
      <c r="W7" s="17" t="s">
        <v>18</v>
      </c>
      <c r="X7" s="19"/>
      <c r="Y7" s="12" t="s">
        <v>19</v>
      </c>
      <c r="Z7" s="10"/>
      <c r="AA7" s="12" t="s">
        <v>20</v>
      </c>
      <c r="AB7" s="10"/>
      <c r="AC7" s="17" t="s">
        <v>21</v>
      </c>
      <c r="AD7" s="19"/>
      <c r="AE7" s="17" t="s">
        <v>22</v>
      </c>
      <c r="AF7" s="19"/>
      <c r="AG7" s="15"/>
    </row>
    <row r="8" spans="1:33" ht="13.5" thickBot="1">
      <c r="A8" s="18"/>
      <c r="B8" s="19"/>
      <c r="C8" s="20" t="s">
        <v>23</v>
      </c>
      <c r="D8" s="20" t="s">
        <v>24</v>
      </c>
      <c r="E8" s="20" t="s">
        <v>23</v>
      </c>
      <c r="F8" s="20" t="s">
        <v>25</v>
      </c>
      <c r="G8" s="14" t="s">
        <v>23</v>
      </c>
      <c r="H8" s="13" t="s">
        <v>25</v>
      </c>
      <c r="I8" s="22" t="s">
        <v>23</v>
      </c>
      <c r="J8" s="22" t="s">
        <v>25</v>
      </c>
      <c r="K8" s="13" t="s">
        <v>23</v>
      </c>
      <c r="L8" s="22" t="s">
        <v>25</v>
      </c>
      <c r="M8" s="14" t="s">
        <v>23</v>
      </c>
      <c r="N8" s="13" t="s">
        <v>24</v>
      </c>
      <c r="O8" s="22" t="s">
        <v>23</v>
      </c>
      <c r="P8" s="22" t="s">
        <v>24</v>
      </c>
      <c r="Q8" s="14" t="s">
        <v>23</v>
      </c>
      <c r="R8" s="13" t="s">
        <v>24</v>
      </c>
      <c r="S8" s="22" t="s">
        <v>23</v>
      </c>
      <c r="T8" s="22" t="s">
        <v>24</v>
      </c>
      <c r="U8" s="14" t="s">
        <v>23</v>
      </c>
      <c r="V8" s="22" t="s">
        <v>24</v>
      </c>
      <c r="W8" s="23" t="s">
        <v>23</v>
      </c>
      <c r="X8" s="23" t="s">
        <v>26</v>
      </c>
      <c r="Y8" s="109" t="s">
        <v>23</v>
      </c>
      <c r="Z8" s="192" t="s">
        <v>24</v>
      </c>
      <c r="AA8" s="20" t="s">
        <v>23</v>
      </c>
      <c r="AB8" s="20" t="s">
        <v>24</v>
      </c>
      <c r="AC8" s="14" t="s">
        <v>23</v>
      </c>
      <c r="AD8" s="22" t="s">
        <v>24</v>
      </c>
      <c r="AE8" s="14" t="s">
        <v>23</v>
      </c>
      <c r="AF8" s="22" t="s">
        <v>24</v>
      </c>
      <c r="AG8" s="18"/>
    </row>
    <row r="9" spans="1:33" ht="21" customHeight="1">
      <c r="A9" s="25">
        <v>1</v>
      </c>
      <c r="B9" s="15">
        <v>7</v>
      </c>
      <c r="C9" s="225"/>
      <c r="D9" s="178"/>
      <c r="E9" s="226"/>
      <c r="F9" s="178"/>
      <c r="G9" s="227"/>
      <c r="H9" s="228"/>
      <c r="I9" s="227"/>
      <c r="J9" s="229"/>
      <c r="K9" s="11">
        <f aca="true" t="shared" si="0" ref="K9:L18">C9+E9+G9+I9</f>
        <v>0</v>
      </c>
      <c r="L9" s="7">
        <f t="shared" si="0"/>
        <v>0</v>
      </c>
      <c r="M9" s="240"/>
      <c r="N9" s="228"/>
      <c r="O9" s="227"/>
      <c r="P9" s="229"/>
      <c r="Q9" s="240"/>
      <c r="R9" s="228"/>
      <c r="S9" s="227"/>
      <c r="T9" s="229"/>
      <c r="U9" s="240"/>
      <c r="V9" s="228"/>
      <c r="W9" s="7">
        <f aca="true" t="shared" si="1" ref="W9:X18">M9+O9+Q9+S9+U9</f>
        <v>0</v>
      </c>
      <c r="X9" s="8">
        <f t="shared" si="1"/>
        <v>0</v>
      </c>
      <c r="Y9" s="243"/>
      <c r="Z9" s="193"/>
      <c r="AA9" s="226"/>
      <c r="AB9" s="193"/>
      <c r="AC9" s="240">
        <f aca="true" t="shared" si="2" ref="AC9:AD18">Y9+AA9</f>
        <v>0</v>
      </c>
      <c r="AD9" s="248">
        <f t="shared" si="2"/>
        <v>0</v>
      </c>
      <c r="AE9" s="27">
        <f aca="true" t="shared" si="3" ref="AE9:AF18">W9+AC9+K9</f>
        <v>0</v>
      </c>
      <c r="AF9" s="27">
        <f t="shared" si="3"/>
        <v>0</v>
      </c>
      <c r="AG9" s="110">
        <v>7</v>
      </c>
    </row>
    <row r="10" spans="1:33" ht="21" customHeight="1">
      <c r="A10" s="28">
        <v>2</v>
      </c>
      <c r="B10" s="29">
        <v>10</v>
      </c>
      <c r="C10" s="230"/>
      <c r="D10" s="179"/>
      <c r="E10" s="231"/>
      <c r="F10" s="179"/>
      <c r="G10" s="232"/>
      <c r="H10" s="179"/>
      <c r="I10" s="232">
        <v>1</v>
      </c>
      <c r="J10" s="233">
        <v>1</v>
      </c>
      <c r="K10" s="32">
        <f t="shared" si="0"/>
        <v>1</v>
      </c>
      <c r="L10" s="29">
        <f t="shared" si="0"/>
        <v>1</v>
      </c>
      <c r="M10" s="241"/>
      <c r="N10" s="179"/>
      <c r="O10" s="232"/>
      <c r="P10" s="233"/>
      <c r="Q10" s="241"/>
      <c r="R10" s="179"/>
      <c r="S10" s="232"/>
      <c r="T10" s="233"/>
      <c r="U10" s="241"/>
      <c r="V10" s="179"/>
      <c r="W10" s="29">
        <f t="shared" si="1"/>
        <v>0</v>
      </c>
      <c r="X10" s="34">
        <f t="shared" si="1"/>
        <v>0</v>
      </c>
      <c r="Y10" s="230"/>
      <c r="Z10" s="179"/>
      <c r="AA10" s="231"/>
      <c r="AB10" s="179"/>
      <c r="AC10" s="241">
        <f t="shared" si="2"/>
        <v>0</v>
      </c>
      <c r="AD10" s="249">
        <f t="shared" si="2"/>
        <v>0</v>
      </c>
      <c r="AE10" s="29">
        <f t="shared" si="3"/>
        <v>1</v>
      </c>
      <c r="AF10" s="29">
        <f t="shared" si="3"/>
        <v>1</v>
      </c>
      <c r="AG10" s="111">
        <v>10</v>
      </c>
    </row>
    <row r="11" spans="1:33" ht="21" customHeight="1">
      <c r="A11" s="25">
        <v>3</v>
      </c>
      <c r="B11" s="15">
        <v>12</v>
      </c>
      <c r="C11" s="340">
        <v>1</v>
      </c>
      <c r="D11" s="340">
        <v>1</v>
      </c>
      <c r="E11" s="241"/>
      <c r="F11" s="179"/>
      <c r="G11" s="241"/>
      <c r="H11" s="179"/>
      <c r="I11" s="241"/>
      <c r="J11" s="179"/>
      <c r="K11" s="189">
        <f t="shared" si="0"/>
        <v>1</v>
      </c>
      <c r="L11" s="190">
        <f>D11+F11+H11+J11</f>
        <v>1</v>
      </c>
      <c r="M11" s="241"/>
      <c r="N11" s="179"/>
      <c r="O11" s="241"/>
      <c r="P11" s="179"/>
      <c r="Q11" s="241"/>
      <c r="R11" s="179"/>
      <c r="S11" s="241"/>
      <c r="T11" s="179"/>
      <c r="U11" s="241"/>
      <c r="V11" s="179"/>
      <c r="W11" s="190">
        <f t="shared" si="1"/>
        <v>0</v>
      </c>
      <c r="X11" s="191">
        <f t="shared" si="1"/>
        <v>0</v>
      </c>
      <c r="Y11" s="250"/>
      <c r="Z11" s="188"/>
      <c r="AA11" s="251"/>
      <c r="AB11" s="188"/>
      <c r="AC11" s="246">
        <f t="shared" si="2"/>
        <v>0</v>
      </c>
      <c r="AD11" s="252">
        <f t="shared" si="2"/>
        <v>0</v>
      </c>
      <c r="AE11" s="29">
        <f t="shared" si="3"/>
        <v>1</v>
      </c>
      <c r="AF11" s="29">
        <f t="shared" si="3"/>
        <v>1</v>
      </c>
      <c r="AG11" s="110">
        <v>12</v>
      </c>
    </row>
    <row r="12" spans="1:33" ht="21" customHeight="1">
      <c r="A12" s="28">
        <v>4</v>
      </c>
      <c r="B12" s="29">
        <v>34</v>
      </c>
      <c r="C12" s="340">
        <v>1</v>
      </c>
      <c r="D12" s="340">
        <v>1</v>
      </c>
      <c r="E12" s="226"/>
      <c r="F12" s="178"/>
      <c r="G12" s="234"/>
      <c r="H12" s="178"/>
      <c r="I12" s="234"/>
      <c r="J12" s="235"/>
      <c r="K12" s="187">
        <f t="shared" si="0"/>
        <v>1</v>
      </c>
      <c r="L12" s="112">
        <f t="shared" si="0"/>
        <v>1</v>
      </c>
      <c r="M12" s="242"/>
      <c r="N12" s="178"/>
      <c r="O12" s="234"/>
      <c r="P12" s="235"/>
      <c r="Q12" s="242"/>
      <c r="R12" s="178"/>
      <c r="S12" s="234"/>
      <c r="T12" s="235"/>
      <c r="U12" s="243"/>
      <c r="V12" s="178"/>
      <c r="W12" s="190">
        <f t="shared" si="1"/>
        <v>0</v>
      </c>
      <c r="X12" s="191">
        <f t="shared" si="1"/>
        <v>0</v>
      </c>
      <c r="Y12" s="235"/>
      <c r="Z12" s="179"/>
      <c r="AA12" s="235"/>
      <c r="AB12" s="179"/>
      <c r="AC12" s="178">
        <f t="shared" si="2"/>
        <v>0</v>
      </c>
      <c r="AD12" s="178">
        <f t="shared" si="2"/>
        <v>0</v>
      </c>
      <c r="AE12" s="29">
        <f t="shared" si="3"/>
        <v>1</v>
      </c>
      <c r="AF12" s="29">
        <f t="shared" si="3"/>
        <v>1</v>
      </c>
      <c r="AG12" s="111">
        <v>34</v>
      </c>
    </row>
    <row r="13" spans="1:33" ht="21" customHeight="1">
      <c r="A13" s="25">
        <v>5</v>
      </c>
      <c r="B13" s="15">
        <v>35</v>
      </c>
      <c r="C13" s="236"/>
      <c r="D13" s="179"/>
      <c r="E13" s="231"/>
      <c r="F13" s="179"/>
      <c r="G13" s="237"/>
      <c r="H13" s="238"/>
      <c r="I13" s="237"/>
      <c r="J13" s="239"/>
      <c r="K13" s="35">
        <f t="shared" si="0"/>
        <v>0</v>
      </c>
      <c r="L13" s="15">
        <f t="shared" si="0"/>
        <v>0</v>
      </c>
      <c r="M13" s="244"/>
      <c r="N13" s="238"/>
      <c r="O13" s="245"/>
      <c r="P13" s="239"/>
      <c r="Q13" s="246"/>
      <c r="R13" s="238"/>
      <c r="S13" s="247"/>
      <c r="T13" s="239"/>
      <c r="U13" s="244"/>
      <c r="V13" s="238"/>
      <c r="W13" s="15">
        <f t="shared" si="1"/>
        <v>0</v>
      </c>
      <c r="X13" s="16">
        <f t="shared" si="1"/>
        <v>0</v>
      </c>
      <c r="Y13" s="230"/>
      <c r="Z13" s="179"/>
      <c r="AA13" s="231"/>
      <c r="AB13" s="179"/>
      <c r="AC13" s="246">
        <f t="shared" si="2"/>
        <v>0</v>
      </c>
      <c r="AD13" s="252">
        <f t="shared" si="2"/>
        <v>0</v>
      </c>
      <c r="AE13" s="29">
        <f t="shared" si="3"/>
        <v>0</v>
      </c>
      <c r="AF13" s="29">
        <f t="shared" si="3"/>
        <v>0</v>
      </c>
      <c r="AG13" s="110">
        <v>35</v>
      </c>
    </row>
    <row r="14" spans="1:33" ht="21" customHeight="1">
      <c r="A14" s="28">
        <v>6</v>
      </c>
      <c r="B14" s="29">
        <v>41</v>
      </c>
      <c r="C14" s="236"/>
      <c r="D14" s="179"/>
      <c r="E14" s="231"/>
      <c r="F14" s="179"/>
      <c r="G14" s="232"/>
      <c r="H14" s="179"/>
      <c r="I14" s="232"/>
      <c r="J14" s="233"/>
      <c r="K14" s="32">
        <f t="shared" si="0"/>
        <v>0</v>
      </c>
      <c r="L14" s="29">
        <f t="shared" si="0"/>
        <v>0</v>
      </c>
      <c r="M14" s="241"/>
      <c r="N14" s="179"/>
      <c r="O14" s="232"/>
      <c r="P14" s="233"/>
      <c r="Q14" s="241"/>
      <c r="R14" s="179"/>
      <c r="S14" s="232"/>
      <c r="T14" s="233"/>
      <c r="U14" s="241"/>
      <c r="V14" s="179"/>
      <c r="W14" s="29">
        <f t="shared" si="1"/>
        <v>0</v>
      </c>
      <c r="X14" s="34">
        <f t="shared" si="1"/>
        <v>0</v>
      </c>
      <c r="Y14" s="230"/>
      <c r="Z14" s="179"/>
      <c r="AA14" s="231"/>
      <c r="AB14" s="179"/>
      <c r="AC14" s="241">
        <f t="shared" si="2"/>
        <v>0</v>
      </c>
      <c r="AD14" s="249">
        <f t="shared" si="2"/>
        <v>0</v>
      </c>
      <c r="AE14" s="29">
        <f t="shared" si="3"/>
        <v>0</v>
      </c>
      <c r="AF14" s="29">
        <f t="shared" si="3"/>
        <v>0</v>
      </c>
      <c r="AG14" s="111">
        <v>41</v>
      </c>
    </row>
    <row r="15" spans="1:33" ht="21" customHeight="1">
      <c r="A15" s="25">
        <v>7</v>
      </c>
      <c r="B15" s="15">
        <v>48</v>
      </c>
      <c r="C15" s="340">
        <v>1</v>
      </c>
      <c r="D15" s="340">
        <v>1</v>
      </c>
      <c r="E15" s="340"/>
      <c r="F15" s="340"/>
      <c r="G15" s="237"/>
      <c r="H15" s="238"/>
      <c r="I15" s="237"/>
      <c r="J15" s="239"/>
      <c r="K15" s="35">
        <f t="shared" si="0"/>
        <v>1</v>
      </c>
      <c r="L15" s="15">
        <f t="shared" si="0"/>
        <v>1</v>
      </c>
      <c r="M15" s="244"/>
      <c r="N15" s="238"/>
      <c r="O15" s="245"/>
      <c r="P15" s="239"/>
      <c r="Q15" s="246"/>
      <c r="R15" s="238"/>
      <c r="S15" s="247"/>
      <c r="T15" s="239"/>
      <c r="U15" s="244"/>
      <c r="V15" s="238"/>
      <c r="W15" s="15">
        <f t="shared" si="1"/>
        <v>0</v>
      </c>
      <c r="X15" s="16">
        <f t="shared" si="1"/>
        <v>0</v>
      </c>
      <c r="Y15" s="230"/>
      <c r="Z15" s="179"/>
      <c r="AA15" s="231"/>
      <c r="AB15" s="179"/>
      <c r="AC15" s="246">
        <f t="shared" si="2"/>
        <v>0</v>
      </c>
      <c r="AD15" s="252">
        <f t="shared" si="2"/>
        <v>0</v>
      </c>
      <c r="AE15" s="29">
        <f t="shared" si="3"/>
        <v>1</v>
      </c>
      <c r="AF15" s="29">
        <f t="shared" si="3"/>
        <v>1</v>
      </c>
      <c r="AG15" s="110">
        <v>48</v>
      </c>
    </row>
    <row r="16" spans="1:33" ht="21" customHeight="1">
      <c r="A16" s="28">
        <v>8</v>
      </c>
      <c r="B16" s="29">
        <v>53</v>
      </c>
      <c r="C16" s="340">
        <v>1</v>
      </c>
      <c r="D16" s="340">
        <v>2</v>
      </c>
      <c r="E16" s="340">
        <v>1</v>
      </c>
      <c r="F16" s="340">
        <v>1</v>
      </c>
      <c r="G16" s="232"/>
      <c r="H16" s="179"/>
      <c r="I16" s="232"/>
      <c r="J16" s="233"/>
      <c r="K16" s="32">
        <f t="shared" si="0"/>
        <v>2</v>
      </c>
      <c r="L16" s="29">
        <f t="shared" si="0"/>
        <v>3</v>
      </c>
      <c r="M16" s="241">
        <v>1</v>
      </c>
      <c r="N16" s="179">
        <v>1</v>
      </c>
      <c r="O16" s="232"/>
      <c r="P16" s="233"/>
      <c r="Q16" s="241"/>
      <c r="R16" s="179"/>
      <c r="S16" s="232"/>
      <c r="T16" s="233"/>
      <c r="U16" s="230"/>
      <c r="V16" s="179"/>
      <c r="W16" s="29">
        <f t="shared" si="1"/>
        <v>1</v>
      </c>
      <c r="X16" s="34">
        <f t="shared" si="1"/>
        <v>1</v>
      </c>
      <c r="Y16" s="230"/>
      <c r="Z16" s="179"/>
      <c r="AA16" s="231"/>
      <c r="AB16" s="179"/>
      <c r="AC16" s="241">
        <f>Y16+AA16</f>
        <v>0</v>
      </c>
      <c r="AD16" s="249">
        <f t="shared" si="2"/>
        <v>0</v>
      </c>
      <c r="AE16" s="29">
        <f t="shared" si="3"/>
        <v>3</v>
      </c>
      <c r="AF16" s="29">
        <f t="shared" si="3"/>
        <v>4</v>
      </c>
      <c r="AG16" s="111">
        <v>53</v>
      </c>
    </row>
    <row r="17" spans="1:33" ht="21" customHeight="1">
      <c r="A17" s="25">
        <v>9</v>
      </c>
      <c r="B17" s="15">
        <v>66</v>
      </c>
      <c r="C17" s="236"/>
      <c r="D17" s="179"/>
      <c r="E17" s="231"/>
      <c r="F17" s="179"/>
      <c r="G17" s="237"/>
      <c r="H17" s="179"/>
      <c r="I17" s="231"/>
      <c r="J17" s="239"/>
      <c r="K17" s="35">
        <f t="shared" si="0"/>
        <v>0</v>
      </c>
      <c r="L17" s="15">
        <f t="shared" si="0"/>
        <v>0</v>
      </c>
      <c r="M17" s="244"/>
      <c r="N17" s="238"/>
      <c r="O17" s="245"/>
      <c r="P17" s="239"/>
      <c r="Q17" s="246"/>
      <c r="R17" s="238"/>
      <c r="S17" s="247"/>
      <c r="T17" s="239"/>
      <c r="U17" s="244"/>
      <c r="V17" s="238"/>
      <c r="W17" s="29">
        <f t="shared" si="1"/>
        <v>0</v>
      </c>
      <c r="X17" s="34">
        <f t="shared" si="1"/>
        <v>0</v>
      </c>
      <c r="Y17" s="230"/>
      <c r="Z17" s="179"/>
      <c r="AA17" s="231"/>
      <c r="AB17" s="179"/>
      <c r="AC17" s="246">
        <f t="shared" si="2"/>
        <v>0</v>
      </c>
      <c r="AD17" s="252">
        <f t="shared" si="2"/>
        <v>0</v>
      </c>
      <c r="AE17" s="29">
        <f t="shared" si="3"/>
        <v>0</v>
      </c>
      <c r="AF17" s="29">
        <f t="shared" si="3"/>
        <v>0</v>
      </c>
      <c r="AG17" s="110">
        <v>66</v>
      </c>
    </row>
    <row r="18" spans="1:33" ht="21" customHeight="1" thickBot="1">
      <c r="A18" s="28">
        <v>10</v>
      </c>
      <c r="B18" s="29">
        <v>120</v>
      </c>
      <c r="C18" s="236"/>
      <c r="D18" s="179"/>
      <c r="E18" s="231"/>
      <c r="F18" s="179"/>
      <c r="G18" s="232"/>
      <c r="H18" s="179"/>
      <c r="I18" s="232"/>
      <c r="J18" s="233"/>
      <c r="K18" s="32">
        <f t="shared" si="0"/>
        <v>0</v>
      </c>
      <c r="L18" s="29">
        <f t="shared" si="0"/>
        <v>0</v>
      </c>
      <c r="M18" s="241"/>
      <c r="N18" s="179"/>
      <c r="O18" s="232"/>
      <c r="P18" s="233"/>
      <c r="Q18" s="258"/>
      <c r="R18" s="179"/>
      <c r="S18" s="232"/>
      <c r="T18" s="233"/>
      <c r="U18" s="241"/>
      <c r="V18" s="179"/>
      <c r="W18" s="29">
        <f t="shared" si="1"/>
        <v>0</v>
      </c>
      <c r="X18" s="34">
        <f t="shared" si="1"/>
        <v>0</v>
      </c>
      <c r="Y18" s="253"/>
      <c r="Z18" s="194"/>
      <c r="AA18" s="231"/>
      <c r="AB18" s="179"/>
      <c r="AC18" s="241">
        <f t="shared" si="2"/>
        <v>0</v>
      </c>
      <c r="AD18" s="249">
        <f t="shared" si="2"/>
        <v>0</v>
      </c>
      <c r="AE18" s="29">
        <f t="shared" si="3"/>
        <v>0</v>
      </c>
      <c r="AF18" s="29">
        <f t="shared" si="3"/>
        <v>0</v>
      </c>
      <c r="AG18" s="111">
        <v>120</v>
      </c>
    </row>
    <row r="19" spans="1:33" ht="21" customHeight="1" thickBot="1">
      <c r="A19" s="12"/>
      <c r="B19" s="149" t="s">
        <v>2</v>
      </c>
      <c r="C19" s="24">
        <f>SUM(C9:C18)</f>
        <v>4</v>
      </c>
      <c r="D19" s="37">
        <f>SUM(D9:D18)</f>
        <v>5</v>
      </c>
      <c r="E19" s="9">
        <f>E18+E17+E16+E15+E14+E13+E12+E11+E10+E9</f>
        <v>1</v>
      </c>
      <c r="F19" s="37">
        <f>F18+F17+F16+F15+F14+F13+F12+F11+F10+F9</f>
        <v>1</v>
      </c>
      <c r="G19" s="9">
        <f>G18+G17+G16+G15+G14+G13+G12+G11+G10+G9</f>
        <v>0</v>
      </c>
      <c r="H19" s="37">
        <f>H18+H17+H16+H15+H14+H13+H12+H11+H10+H9</f>
        <v>0</v>
      </c>
      <c r="I19" s="12">
        <f>SUM(I9:I18)</f>
        <v>1</v>
      </c>
      <c r="J19" s="37">
        <f>SUM(J9:J18)</f>
        <v>1</v>
      </c>
      <c r="K19" s="38">
        <f aca="true" t="shared" si="4" ref="K19:X19">K18+K17+K16+K15+K14+K13+K12+K11+K10+K9</f>
        <v>6</v>
      </c>
      <c r="L19" s="10">
        <f t="shared" si="4"/>
        <v>7</v>
      </c>
      <c r="M19" s="9">
        <f t="shared" si="4"/>
        <v>1</v>
      </c>
      <c r="N19" s="37">
        <f t="shared" si="4"/>
        <v>1</v>
      </c>
      <c r="O19" s="39">
        <f t="shared" si="4"/>
        <v>0</v>
      </c>
      <c r="P19" s="37">
        <f t="shared" si="4"/>
        <v>0</v>
      </c>
      <c r="Q19" s="9">
        <f t="shared" si="4"/>
        <v>0</v>
      </c>
      <c r="R19" s="37">
        <f t="shared" si="4"/>
        <v>0</v>
      </c>
      <c r="S19" s="39">
        <f t="shared" si="4"/>
        <v>0</v>
      </c>
      <c r="T19" s="37">
        <f t="shared" si="4"/>
        <v>0</v>
      </c>
      <c r="U19" s="39">
        <f t="shared" si="4"/>
        <v>0</v>
      </c>
      <c r="V19" s="37">
        <f t="shared" si="4"/>
        <v>0</v>
      </c>
      <c r="W19" s="10">
        <f t="shared" si="4"/>
        <v>1</v>
      </c>
      <c r="X19" s="38">
        <f t="shared" si="4"/>
        <v>1</v>
      </c>
      <c r="Y19" s="24">
        <f>SUM(Y9:Y18)</f>
        <v>0</v>
      </c>
      <c r="Z19" s="36">
        <f>SUM(Z9:Z18)</f>
        <v>0</v>
      </c>
      <c r="AA19" s="24">
        <f aca="true" t="shared" si="5" ref="AA19:AF19">AA18+AA17+AA16+AA15+AA14+AA13+AA12+AA11+AA10+AA9</f>
        <v>0</v>
      </c>
      <c r="AB19" s="37">
        <f t="shared" si="5"/>
        <v>0</v>
      </c>
      <c r="AC19" s="38">
        <f t="shared" si="5"/>
        <v>0</v>
      </c>
      <c r="AD19" s="9">
        <f>AD18+AD17+AD16+AD15+AD14+AD13+AD12+AD11+AD10+AD9</f>
        <v>0</v>
      </c>
      <c r="AE19" s="38">
        <f t="shared" si="5"/>
        <v>7</v>
      </c>
      <c r="AF19" s="38">
        <f t="shared" si="5"/>
        <v>8</v>
      </c>
      <c r="AG19" s="10"/>
    </row>
    <row r="20" spans="5:27" s="256" customFormat="1" ht="65.25" customHeight="1">
      <c r="E20" s="256" t="s">
        <v>110</v>
      </c>
      <c r="X20" s="344" t="s">
        <v>141</v>
      </c>
      <c r="Y20" s="344"/>
      <c r="Z20" s="344"/>
      <c r="AA20" s="344"/>
    </row>
    <row r="21" spans="2:33" s="1" customFormat="1" ht="12.75">
      <c r="B21" s="2"/>
      <c r="K21" s="2"/>
      <c r="L21" s="2"/>
      <c r="W21" s="2"/>
      <c r="X21" s="2"/>
      <c r="AC21" s="2"/>
      <c r="AD21" s="2"/>
      <c r="AG21" s="2"/>
    </row>
  </sheetData>
  <sheetProtection/>
  <mergeCells count="4">
    <mergeCell ref="AD1:AE1"/>
    <mergeCell ref="X20:AA20"/>
    <mergeCell ref="C2:AD2"/>
    <mergeCell ref="D3:AC3"/>
  </mergeCells>
  <printOptions/>
  <pageMargins left="0.75" right="0.75" top="1.27" bottom="1" header="0.5" footer="0.5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44"/>
  <sheetViews>
    <sheetView zoomScalePageLayoutView="0" workbookViewId="0" topLeftCell="A25">
      <selection activeCell="I33" sqref="I33"/>
    </sheetView>
  </sheetViews>
  <sheetFormatPr defaultColWidth="9.140625" defaultRowHeight="12.75"/>
  <cols>
    <col min="3" max="3" width="12.57421875" style="0" customWidth="1"/>
    <col min="5" max="6" width="9.8515625" style="0" customWidth="1"/>
    <col min="7" max="7" width="10.421875" style="0" bestFit="1" customWidth="1"/>
  </cols>
  <sheetData>
    <row r="2" spans="7:8" ht="12.75">
      <c r="G2" s="343" t="s">
        <v>93</v>
      </c>
      <c r="H2" s="343"/>
    </row>
    <row r="3" spans="1:9" ht="62.25" customHeight="1">
      <c r="A3" s="375" t="s">
        <v>144</v>
      </c>
      <c r="B3" s="376"/>
      <c r="C3" s="376"/>
      <c r="D3" s="376"/>
      <c r="E3" s="376"/>
      <c r="F3" s="376"/>
      <c r="G3" s="376"/>
      <c r="H3" s="376"/>
      <c r="I3" s="97"/>
    </row>
    <row r="4" spans="1:8" ht="33" customHeight="1">
      <c r="A4" s="98" t="s">
        <v>33</v>
      </c>
      <c r="B4" s="98" t="s">
        <v>121</v>
      </c>
      <c r="C4" s="98" t="s">
        <v>131</v>
      </c>
      <c r="D4" s="98" t="s">
        <v>34</v>
      </c>
      <c r="E4" s="98" t="s">
        <v>35</v>
      </c>
      <c r="F4" s="98" t="s">
        <v>36</v>
      </c>
      <c r="G4" s="363" t="s">
        <v>2</v>
      </c>
      <c r="H4" s="363"/>
    </row>
    <row r="5" spans="1:8" ht="33" customHeight="1">
      <c r="A5" s="356">
        <v>1</v>
      </c>
      <c r="B5" s="356">
        <v>7</v>
      </c>
      <c r="C5" s="361" t="s">
        <v>145</v>
      </c>
      <c r="D5" s="98" t="s">
        <v>37</v>
      </c>
      <c r="E5" s="98">
        <v>1</v>
      </c>
      <c r="F5" s="98">
        <v>20</v>
      </c>
      <c r="G5" s="356">
        <f>E5+E6</f>
        <v>2</v>
      </c>
      <c r="H5" s="356">
        <f>F5+F6</f>
        <v>37</v>
      </c>
    </row>
    <row r="6" spans="1:8" ht="33" customHeight="1">
      <c r="A6" s="357"/>
      <c r="B6" s="357"/>
      <c r="C6" s="362"/>
      <c r="D6" s="98" t="s">
        <v>39</v>
      </c>
      <c r="E6" s="98">
        <v>1</v>
      </c>
      <c r="F6" s="98">
        <v>17</v>
      </c>
      <c r="G6" s="357"/>
      <c r="H6" s="357"/>
    </row>
    <row r="7" spans="1:8" ht="18.75" customHeight="1">
      <c r="A7" s="101"/>
      <c r="B7" s="358" t="s">
        <v>38</v>
      </c>
      <c r="C7" s="359"/>
      <c r="D7" s="359"/>
      <c r="E7" s="359"/>
      <c r="F7" s="360"/>
      <c r="G7" s="224">
        <f>SUM(G5:G6)</f>
        <v>2</v>
      </c>
      <c r="H7" s="224">
        <f>SUM(H5:H5)</f>
        <v>37</v>
      </c>
    </row>
    <row r="8" spans="1:8" ht="36" customHeight="1">
      <c r="A8" s="356">
        <v>2</v>
      </c>
      <c r="B8" s="356">
        <v>10</v>
      </c>
      <c r="C8" s="278" t="s">
        <v>45</v>
      </c>
      <c r="D8" s="98" t="s">
        <v>39</v>
      </c>
      <c r="E8" s="98">
        <v>1</v>
      </c>
      <c r="F8" s="98">
        <v>33</v>
      </c>
      <c r="G8" s="259">
        <f>E8</f>
        <v>1</v>
      </c>
      <c r="H8" s="259">
        <f>F8</f>
        <v>33</v>
      </c>
    </row>
    <row r="9" spans="1:8" ht="47.25" customHeight="1">
      <c r="A9" s="374"/>
      <c r="B9" s="357"/>
      <c r="C9" s="278" t="s">
        <v>46</v>
      </c>
      <c r="D9" s="98" t="s">
        <v>37</v>
      </c>
      <c r="E9" s="98">
        <v>1</v>
      </c>
      <c r="F9" s="98">
        <v>27</v>
      </c>
      <c r="G9" s="259">
        <f>E9</f>
        <v>1</v>
      </c>
      <c r="H9" s="259">
        <f>F9</f>
        <v>27</v>
      </c>
    </row>
    <row r="10" spans="1:8" ht="15.75">
      <c r="A10" s="357"/>
      <c r="B10" s="377" t="s">
        <v>38</v>
      </c>
      <c r="C10" s="377"/>
      <c r="D10" s="377"/>
      <c r="E10" s="377"/>
      <c r="F10" s="377"/>
      <c r="G10" s="99">
        <f>SUM(G8:G9)</f>
        <v>2</v>
      </c>
      <c r="H10" s="99">
        <f>SUM(H8:H9)</f>
        <v>60</v>
      </c>
    </row>
    <row r="11" spans="1:8" ht="33" customHeight="1">
      <c r="A11" s="356">
        <v>3</v>
      </c>
      <c r="B11" s="367">
        <v>12</v>
      </c>
      <c r="C11" s="363" t="s">
        <v>44</v>
      </c>
      <c r="D11" s="98" t="s">
        <v>37</v>
      </c>
      <c r="E11" s="98">
        <v>1</v>
      </c>
      <c r="F11" s="98">
        <v>36</v>
      </c>
      <c r="G11" s="363">
        <f>E11+E12</f>
        <v>2</v>
      </c>
      <c r="H11" s="356">
        <f>SUM(F11+F12)</f>
        <v>64</v>
      </c>
    </row>
    <row r="12" spans="1:8" ht="24.75" customHeight="1">
      <c r="A12" s="374"/>
      <c r="B12" s="369"/>
      <c r="C12" s="363"/>
      <c r="D12" s="98" t="s">
        <v>134</v>
      </c>
      <c r="E12" s="98">
        <v>1</v>
      </c>
      <c r="F12" s="98">
        <v>28</v>
      </c>
      <c r="G12" s="363"/>
      <c r="H12" s="357"/>
    </row>
    <row r="13" spans="1:8" ht="22.5" customHeight="1">
      <c r="A13" s="374"/>
      <c r="B13" s="369"/>
      <c r="C13" s="277" t="s">
        <v>45</v>
      </c>
      <c r="D13" s="98" t="s">
        <v>47</v>
      </c>
      <c r="E13" s="98">
        <v>1</v>
      </c>
      <c r="F13" s="98">
        <v>32</v>
      </c>
      <c r="G13" s="98">
        <f>E13</f>
        <v>1</v>
      </c>
      <c r="H13" s="101">
        <f>F13</f>
        <v>32</v>
      </c>
    </row>
    <row r="14" spans="1:8" ht="34.5" customHeight="1">
      <c r="A14" s="374"/>
      <c r="B14" s="368"/>
      <c r="C14" s="98" t="s">
        <v>146</v>
      </c>
      <c r="D14" s="272" t="s">
        <v>39</v>
      </c>
      <c r="E14" s="272">
        <v>1</v>
      </c>
      <c r="F14" s="100">
        <v>28</v>
      </c>
      <c r="G14" s="257">
        <f>E14</f>
        <v>1</v>
      </c>
      <c r="H14" s="257">
        <f>F14</f>
        <v>28</v>
      </c>
    </row>
    <row r="15" spans="1:8" ht="15.75">
      <c r="A15" s="357"/>
      <c r="B15" s="364" t="s">
        <v>38</v>
      </c>
      <c r="C15" s="365"/>
      <c r="D15" s="365"/>
      <c r="E15" s="365"/>
      <c r="F15" s="366"/>
      <c r="G15" s="99">
        <f>SUM(G11:G14)</f>
        <v>4</v>
      </c>
      <c r="H15" s="99">
        <f>SUM(H11:H14)</f>
        <v>124</v>
      </c>
    </row>
    <row r="16" spans="1:8" ht="21" customHeight="1">
      <c r="A16" s="387">
        <v>4</v>
      </c>
      <c r="B16" s="356">
        <v>34</v>
      </c>
      <c r="C16" s="356" t="s">
        <v>44</v>
      </c>
      <c r="D16" s="98" t="s">
        <v>39</v>
      </c>
      <c r="E16" s="103">
        <v>1</v>
      </c>
      <c r="F16" s="103">
        <v>32</v>
      </c>
      <c r="G16" s="356">
        <f>E16+E17</f>
        <v>2</v>
      </c>
      <c r="H16" s="356">
        <f>F16+F17</f>
        <v>64</v>
      </c>
    </row>
    <row r="17" spans="1:8" ht="20.25" customHeight="1">
      <c r="A17" s="381"/>
      <c r="B17" s="357"/>
      <c r="C17" s="357"/>
      <c r="D17" s="98" t="s">
        <v>37</v>
      </c>
      <c r="E17" s="98">
        <v>1</v>
      </c>
      <c r="F17" s="98">
        <v>32</v>
      </c>
      <c r="G17" s="357"/>
      <c r="H17" s="357"/>
    </row>
    <row r="18" spans="1:8" ht="15.75">
      <c r="A18" s="382"/>
      <c r="B18" s="364" t="s">
        <v>38</v>
      </c>
      <c r="C18" s="365"/>
      <c r="D18" s="365"/>
      <c r="E18" s="365"/>
      <c r="F18" s="366"/>
      <c r="G18" s="99">
        <f>SUM(G16)</f>
        <v>2</v>
      </c>
      <c r="H18" s="99">
        <f>SUM(H16)</f>
        <v>64</v>
      </c>
    </row>
    <row r="19" spans="1:8" ht="61.5" customHeight="1">
      <c r="A19" s="381">
        <v>5</v>
      </c>
      <c r="B19" s="367">
        <v>35</v>
      </c>
      <c r="C19" s="259" t="s">
        <v>160</v>
      </c>
      <c r="D19" s="100" t="s">
        <v>37</v>
      </c>
      <c r="E19" s="98">
        <v>1</v>
      </c>
      <c r="F19" s="98">
        <v>31</v>
      </c>
      <c r="G19" s="98">
        <f>E19</f>
        <v>1</v>
      </c>
      <c r="H19" s="98">
        <f>F19</f>
        <v>31</v>
      </c>
    </row>
    <row r="20" spans="1:8" ht="48.75" customHeight="1">
      <c r="A20" s="381"/>
      <c r="B20" s="368"/>
      <c r="C20" s="259" t="s">
        <v>133</v>
      </c>
      <c r="D20" s="98" t="s">
        <v>39</v>
      </c>
      <c r="E20" s="98">
        <v>1</v>
      </c>
      <c r="F20" s="98">
        <v>30</v>
      </c>
      <c r="G20" s="98">
        <f>E20</f>
        <v>1</v>
      </c>
      <c r="H20" s="98">
        <f>F20</f>
        <v>30</v>
      </c>
    </row>
    <row r="21" spans="1:8" ht="15.75">
      <c r="A21" s="382"/>
      <c r="B21" s="364" t="s">
        <v>38</v>
      </c>
      <c r="C21" s="365"/>
      <c r="D21" s="365"/>
      <c r="E21" s="365"/>
      <c r="F21" s="366"/>
      <c r="G21" s="99">
        <f>SUM(G19:G20)</f>
        <v>2</v>
      </c>
      <c r="H21" s="99">
        <f>SUM(H19:H20)</f>
        <v>61</v>
      </c>
    </row>
    <row r="22" spans="1:8" ht="54.75" customHeight="1">
      <c r="A22" s="381">
        <v>6</v>
      </c>
      <c r="B22" s="370">
        <v>41</v>
      </c>
      <c r="C22" s="101" t="s">
        <v>133</v>
      </c>
      <c r="D22" s="104" t="s">
        <v>39</v>
      </c>
      <c r="E22" s="104">
        <v>1</v>
      </c>
      <c r="F22" s="104">
        <v>7</v>
      </c>
      <c r="G22" s="104">
        <f>E22</f>
        <v>1</v>
      </c>
      <c r="H22" s="104">
        <f>F22</f>
        <v>7</v>
      </c>
    </row>
    <row r="23" spans="1:8" ht="56.25" customHeight="1">
      <c r="A23" s="381"/>
      <c r="B23" s="371"/>
      <c r="C23" s="98" t="s">
        <v>45</v>
      </c>
      <c r="D23" s="98" t="s">
        <v>37</v>
      </c>
      <c r="E23" s="98">
        <v>1</v>
      </c>
      <c r="F23" s="98">
        <v>18</v>
      </c>
      <c r="G23" s="104">
        <f>E23</f>
        <v>1</v>
      </c>
      <c r="H23" s="104">
        <f>F23</f>
        <v>18</v>
      </c>
    </row>
    <row r="24" spans="1:8" ht="16.5" customHeight="1">
      <c r="A24" s="382"/>
      <c r="B24" s="364" t="s">
        <v>38</v>
      </c>
      <c r="C24" s="365"/>
      <c r="D24" s="365"/>
      <c r="E24" s="365"/>
      <c r="F24" s="366"/>
      <c r="G24" s="105">
        <f>SUM(G22:G23)</f>
        <v>2</v>
      </c>
      <c r="H24" s="105">
        <f>SUM(H22:H23)</f>
        <v>25</v>
      </c>
    </row>
    <row r="25" spans="1:8" s="51" customFormat="1" ht="32.25" customHeight="1">
      <c r="A25" s="372">
        <v>7</v>
      </c>
      <c r="B25" s="356">
        <v>48</v>
      </c>
      <c r="C25" s="356" t="s">
        <v>145</v>
      </c>
      <c r="D25" s="104" t="s">
        <v>37</v>
      </c>
      <c r="E25" s="104">
        <v>1</v>
      </c>
      <c r="F25" s="260">
        <v>26</v>
      </c>
      <c r="G25" s="101">
        <f>E25</f>
        <v>1</v>
      </c>
      <c r="H25" s="101">
        <f>F25</f>
        <v>26</v>
      </c>
    </row>
    <row r="26" spans="1:8" ht="33" customHeight="1">
      <c r="A26" s="372"/>
      <c r="B26" s="357"/>
      <c r="C26" s="357"/>
      <c r="D26" s="100" t="s">
        <v>39</v>
      </c>
      <c r="E26" s="98">
        <v>1</v>
      </c>
      <c r="F26" s="100">
        <v>30</v>
      </c>
      <c r="G26" s="98">
        <f>E26</f>
        <v>1</v>
      </c>
      <c r="H26" s="98">
        <f>F26</f>
        <v>30</v>
      </c>
    </row>
    <row r="27" spans="1:8" ht="15.75">
      <c r="A27" s="372"/>
      <c r="B27" s="373" t="s">
        <v>38</v>
      </c>
      <c r="C27" s="365"/>
      <c r="D27" s="365"/>
      <c r="E27" s="365"/>
      <c r="F27" s="366"/>
      <c r="G27" s="99">
        <f>SUM(G25:G26)</f>
        <v>2</v>
      </c>
      <c r="H27" s="99">
        <f>SUM(H25:H26)</f>
        <v>56</v>
      </c>
    </row>
    <row r="28" spans="1:8" ht="15.75">
      <c r="A28" s="372">
        <v>8</v>
      </c>
      <c r="B28" s="372">
        <v>53</v>
      </c>
      <c r="C28" s="383" t="s">
        <v>45</v>
      </c>
      <c r="D28" s="98" t="s">
        <v>147</v>
      </c>
      <c r="E28" s="98">
        <v>2</v>
      </c>
      <c r="F28" s="98">
        <v>47</v>
      </c>
      <c r="G28" s="356">
        <f>SUM(E28:E29)</f>
        <v>3</v>
      </c>
      <c r="H28" s="356">
        <f>SUM(F28:F29)</f>
        <v>81</v>
      </c>
    </row>
    <row r="29" spans="1:8" ht="15.75">
      <c r="A29" s="372"/>
      <c r="B29" s="372"/>
      <c r="C29" s="384"/>
      <c r="D29" s="98" t="s">
        <v>47</v>
      </c>
      <c r="E29" s="98">
        <v>1</v>
      </c>
      <c r="F29" s="98">
        <v>34</v>
      </c>
      <c r="G29" s="357"/>
      <c r="H29" s="357"/>
    </row>
    <row r="30" spans="1:8" ht="15.75">
      <c r="A30" s="372"/>
      <c r="B30" s="372"/>
      <c r="C30" s="360" t="s">
        <v>135</v>
      </c>
      <c r="D30" s="98" t="s">
        <v>37</v>
      </c>
      <c r="E30" s="98">
        <v>1</v>
      </c>
      <c r="F30" s="98">
        <v>28</v>
      </c>
      <c r="G30" s="363">
        <f>E30+E31</f>
        <v>2</v>
      </c>
      <c r="H30" s="356">
        <f>F30+F31</f>
        <v>59</v>
      </c>
    </row>
    <row r="31" spans="1:8" ht="22.5" customHeight="1">
      <c r="A31" s="372"/>
      <c r="B31" s="372"/>
      <c r="C31" s="360"/>
      <c r="D31" s="98" t="s">
        <v>39</v>
      </c>
      <c r="E31" s="98">
        <v>1</v>
      </c>
      <c r="F31" s="98">
        <v>31</v>
      </c>
      <c r="G31" s="363"/>
      <c r="H31" s="374"/>
    </row>
    <row r="32" spans="1:8" ht="15.75">
      <c r="A32" s="372"/>
      <c r="B32" s="385" t="s">
        <v>38</v>
      </c>
      <c r="C32" s="385"/>
      <c r="D32" s="385"/>
      <c r="E32" s="385"/>
      <c r="F32" s="386"/>
      <c r="G32" s="271">
        <f>SUM(G28:G31)</f>
        <v>5</v>
      </c>
      <c r="H32" s="271">
        <f>SUM(H28:H31)</f>
        <v>140</v>
      </c>
    </row>
    <row r="33" spans="1:8" ht="20.25" customHeight="1">
      <c r="A33" s="356">
        <v>9</v>
      </c>
      <c r="B33" s="356">
        <v>120</v>
      </c>
      <c r="C33" s="356" t="s">
        <v>133</v>
      </c>
      <c r="D33" s="104" t="s">
        <v>37</v>
      </c>
      <c r="E33" s="104">
        <v>1</v>
      </c>
      <c r="F33" s="104">
        <v>23</v>
      </c>
      <c r="G33" s="356">
        <f>E33+E34</f>
        <v>2</v>
      </c>
      <c r="H33" s="356">
        <f>F33+F34</f>
        <v>45</v>
      </c>
    </row>
    <row r="34" spans="1:8" ht="27" customHeight="1">
      <c r="A34" s="357"/>
      <c r="B34" s="357"/>
      <c r="C34" s="357"/>
      <c r="D34" s="98" t="s">
        <v>39</v>
      </c>
      <c r="E34" s="98">
        <v>1</v>
      </c>
      <c r="F34" s="98">
        <v>22</v>
      </c>
      <c r="G34" s="357"/>
      <c r="H34" s="357"/>
    </row>
    <row r="35" spans="1:8" ht="15.75">
      <c r="A35" s="364" t="s">
        <v>38</v>
      </c>
      <c r="B35" s="365"/>
      <c r="C35" s="365"/>
      <c r="D35" s="365"/>
      <c r="E35" s="365"/>
      <c r="F35" s="366"/>
      <c r="G35" s="99">
        <f>G33</f>
        <v>2</v>
      </c>
      <c r="H35" s="99">
        <f>H33</f>
        <v>45</v>
      </c>
    </row>
    <row r="36" spans="1:8" ht="15.75">
      <c r="A36" s="378" t="s">
        <v>28</v>
      </c>
      <c r="B36" s="379"/>
      <c r="C36" s="380"/>
      <c r="D36" s="364"/>
      <c r="E36" s="365"/>
      <c r="F36" s="366"/>
      <c r="G36" s="99">
        <f>SUM(G10+G15+G18+G21+G27+G32+G24+G35)+G7</f>
        <v>23</v>
      </c>
      <c r="H36" s="99">
        <f>SUM(H10+H15+H18+H21+H27+H32+H24+H35)+H7</f>
        <v>612</v>
      </c>
    </row>
    <row r="37" spans="1:8" ht="47.25">
      <c r="A37" s="273"/>
      <c r="B37" s="273"/>
      <c r="C37" s="98" t="s">
        <v>133</v>
      </c>
      <c r="D37" s="273"/>
      <c r="E37" s="273"/>
      <c r="F37" s="273"/>
      <c r="G37" s="273">
        <f>G9+G20+G33+G22</f>
        <v>5</v>
      </c>
      <c r="H37" s="273">
        <f>H9+H20+H33+H22</f>
        <v>109</v>
      </c>
    </row>
    <row r="38" spans="1:8" ht="12.75">
      <c r="A38" s="273"/>
      <c r="B38" s="273"/>
      <c r="C38" s="273" t="s">
        <v>132</v>
      </c>
      <c r="D38" s="273"/>
      <c r="E38" s="273"/>
      <c r="F38" s="273"/>
      <c r="G38" s="273">
        <f>G7+G27</f>
        <v>4</v>
      </c>
      <c r="H38" s="273">
        <f>H7+H27</f>
        <v>93</v>
      </c>
    </row>
    <row r="39" spans="1:8" ht="12.75">
      <c r="A39" s="273"/>
      <c r="B39" s="273"/>
      <c r="C39" s="273" t="s">
        <v>45</v>
      </c>
      <c r="D39" s="273"/>
      <c r="E39" s="273"/>
      <c r="F39" s="273"/>
      <c r="G39" s="273">
        <f>G8+G13+G19+G28+G23</f>
        <v>7</v>
      </c>
      <c r="H39" s="273">
        <f>H8+H13+H19+H28+H23</f>
        <v>195</v>
      </c>
    </row>
    <row r="40" spans="1:8" ht="12.75">
      <c r="A40" s="273"/>
      <c r="B40" s="273"/>
      <c r="C40" s="273" t="s">
        <v>44</v>
      </c>
      <c r="D40" s="273"/>
      <c r="E40" s="273"/>
      <c r="F40" s="273"/>
      <c r="G40" s="273">
        <f>G11+G16</f>
        <v>4</v>
      </c>
      <c r="H40" s="273">
        <f>H11+H16</f>
        <v>128</v>
      </c>
    </row>
    <row r="41" spans="1:8" ht="12.75">
      <c r="A41" s="273"/>
      <c r="B41" s="273"/>
      <c r="C41" s="273" t="s">
        <v>100</v>
      </c>
      <c r="D41" s="273"/>
      <c r="E41" s="273"/>
      <c r="F41" s="273"/>
      <c r="G41" s="273">
        <f>G14</f>
        <v>1</v>
      </c>
      <c r="H41" s="273">
        <f>H14</f>
        <v>28</v>
      </c>
    </row>
    <row r="42" spans="1:8" ht="12.75">
      <c r="A42" s="273"/>
      <c r="B42" s="273"/>
      <c r="C42" s="273" t="s">
        <v>135</v>
      </c>
      <c r="D42" s="273"/>
      <c r="E42" s="273"/>
      <c r="F42" s="273"/>
      <c r="G42" s="273">
        <f>G30</f>
        <v>2</v>
      </c>
      <c r="H42" s="273">
        <f>H30</f>
        <v>59</v>
      </c>
    </row>
    <row r="43" spans="7:8" ht="12.75">
      <c r="G43">
        <f>SUM(G37:G42)</f>
        <v>23</v>
      </c>
      <c r="H43">
        <f>SUM(H37:H42)</f>
        <v>612</v>
      </c>
    </row>
    <row r="44" spans="2:7" ht="63.75" customHeight="1">
      <c r="B44" s="106" t="s">
        <v>110</v>
      </c>
      <c r="C44" s="107"/>
      <c r="D44" s="107"/>
      <c r="E44" s="107"/>
      <c r="F44" s="107"/>
      <c r="G44" s="107" t="s">
        <v>141</v>
      </c>
    </row>
  </sheetData>
  <sheetProtection/>
  <mergeCells count="51">
    <mergeCell ref="A8:A10"/>
    <mergeCell ref="A22:A24"/>
    <mergeCell ref="A28:A32"/>
    <mergeCell ref="B32:F32"/>
    <mergeCell ref="B16:B17"/>
    <mergeCell ref="C16:C17"/>
    <mergeCell ref="B18:F18"/>
    <mergeCell ref="A16:A18"/>
    <mergeCell ref="A36:C36"/>
    <mergeCell ref="D36:F36"/>
    <mergeCell ref="A33:A34"/>
    <mergeCell ref="C33:C34"/>
    <mergeCell ref="B24:F24"/>
    <mergeCell ref="A19:A21"/>
    <mergeCell ref="B21:F21"/>
    <mergeCell ref="B33:B34"/>
    <mergeCell ref="A35:F35"/>
    <mergeCell ref="C28:C29"/>
    <mergeCell ref="G2:H2"/>
    <mergeCell ref="H16:H17"/>
    <mergeCell ref="A3:H3"/>
    <mergeCell ref="G4:H4"/>
    <mergeCell ref="B10:F10"/>
    <mergeCell ref="G16:G17"/>
    <mergeCell ref="B8:B9"/>
    <mergeCell ref="A5:A6"/>
    <mergeCell ref="A11:A15"/>
    <mergeCell ref="G5:G6"/>
    <mergeCell ref="H33:H34"/>
    <mergeCell ref="A25:A27"/>
    <mergeCell ref="B25:B26"/>
    <mergeCell ref="B27:F27"/>
    <mergeCell ref="G33:G34"/>
    <mergeCell ref="C30:C31"/>
    <mergeCell ref="H30:H31"/>
    <mergeCell ref="G28:G29"/>
    <mergeCell ref="G30:G31"/>
    <mergeCell ref="B28:B31"/>
    <mergeCell ref="H28:H29"/>
    <mergeCell ref="B15:F15"/>
    <mergeCell ref="B19:B20"/>
    <mergeCell ref="B11:B14"/>
    <mergeCell ref="B22:B23"/>
    <mergeCell ref="B5:B6"/>
    <mergeCell ref="H5:H6"/>
    <mergeCell ref="B7:F7"/>
    <mergeCell ref="C25:C26"/>
    <mergeCell ref="C5:C6"/>
    <mergeCell ref="C11:C12"/>
    <mergeCell ref="G11:G12"/>
    <mergeCell ref="H11:H12"/>
  </mergeCells>
  <printOptions/>
  <pageMargins left="1.68" right="0.7" top="0.75" bottom="0.75" header="0.3" footer="0.3"/>
  <pageSetup horizontalDpi="600" verticalDpi="600" orientation="portrait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I47"/>
  <sheetViews>
    <sheetView zoomScale="80" zoomScaleNormal="80" zoomScalePageLayoutView="90" workbookViewId="0" topLeftCell="A26">
      <selection activeCell="G26" sqref="G26"/>
    </sheetView>
  </sheetViews>
  <sheetFormatPr defaultColWidth="9.140625" defaultRowHeight="12.75"/>
  <cols>
    <col min="1" max="2" width="9.140625" style="58" customWidth="1"/>
    <col min="3" max="3" width="22.7109375" style="58" customWidth="1"/>
    <col min="4" max="4" width="10.57421875" style="58" customWidth="1"/>
    <col min="5" max="5" width="9.140625" style="58" customWidth="1"/>
    <col min="6" max="6" width="11.28125" style="58" customWidth="1"/>
    <col min="7" max="7" width="13.140625" style="58" customWidth="1"/>
    <col min="8" max="8" width="9.140625" style="58" customWidth="1"/>
  </cols>
  <sheetData>
    <row r="2" spans="6:7" ht="18">
      <c r="F2" s="401" t="s">
        <v>92</v>
      </c>
      <c r="G2" s="401"/>
    </row>
    <row r="3" spans="2:9" ht="124.5" customHeight="1">
      <c r="B3" s="402" t="s">
        <v>151</v>
      </c>
      <c r="C3" s="402"/>
      <c r="D3" s="402"/>
      <c r="E3" s="402"/>
      <c r="F3" s="402"/>
      <c r="G3" s="402"/>
      <c r="H3" s="195"/>
      <c r="I3" s="102"/>
    </row>
    <row r="4" spans="2:9" ht="21" customHeight="1">
      <c r="B4" s="196"/>
      <c r="C4" s="196"/>
      <c r="D4" s="196"/>
      <c r="E4" s="196"/>
      <c r="F4" s="196"/>
      <c r="G4" s="196"/>
      <c r="H4" s="195"/>
      <c r="I4" s="102"/>
    </row>
    <row r="5" spans="2:9" ht="36.75" customHeight="1">
      <c r="B5" s="197" t="s">
        <v>33</v>
      </c>
      <c r="C5" s="197" t="s">
        <v>105</v>
      </c>
      <c r="D5" s="197" t="s">
        <v>121</v>
      </c>
      <c r="E5" s="197" t="s">
        <v>34</v>
      </c>
      <c r="F5" s="198" t="s">
        <v>35</v>
      </c>
      <c r="G5" s="198" t="s">
        <v>40</v>
      </c>
      <c r="H5" s="57"/>
      <c r="I5" s="44"/>
    </row>
    <row r="6" spans="2:9" ht="21" customHeight="1">
      <c r="B6" s="388">
        <v>2</v>
      </c>
      <c r="C6" s="395" t="s">
        <v>44</v>
      </c>
      <c r="D6" s="388">
        <v>12</v>
      </c>
      <c r="E6" s="199" t="s">
        <v>148</v>
      </c>
      <c r="F6" s="197">
        <v>3</v>
      </c>
      <c r="G6" s="197">
        <v>104</v>
      </c>
      <c r="H6" s="57"/>
      <c r="I6" s="44"/>
    </row>
    <row r="7" spans="2:9" ht="21" customHeight="1">
      <c r="B7" s="389"/>
      <c r="C7" s="396"/>
      <c r="D7" s="398"/>
      <c r="E7" s="199" t="s">
        <v>111</v>
      </c>
      <c r="F7" s="197">
        <v>1</v>
      </c>
      <c r="G7" s="197">
        <v>33</v>
      </c>
      <c r="H7" s="57"/>
      <c r="I7" s="44"/>
    </row>
    <row r="8" spans="2:9" ht="21" customHeight="1">
      <c r="B8" s="389"/>
      <c r="C8" s="396"/>
      <c r="D8" s="398"/>
      <c r="E8" s="199" t="s">
        <v>102</v>
      </c>
      <c r="F8" s="197">
        <v>1</v>
      </c>
      <c r="G8" s="197">
        <v>35</v>
      </c>
      <c r="H8" s="57"/>
      <c r="I8" s="44"/>
    </row>
    <row r="9" spans="2:9" ht="21" customHeight="1">
      <c r="B9" s="389"/>
      <c r="C9" s="396"/>
      <c r="D9" s="398"/>
      <c r="E9" s="199" t="s">
        <v>124</v>
      </c>
      <c r="F9" s="197">
        <v>1</v>
      </c>
      <c r="G9" s="197">
        <v>36</v>
      </c>
      <c r="H9" s="57"/>
      <c r="I9" s="44"/>
    </row>
    <row r="10" spans="2:9" ht="21" customHeight="1">
      <c r="B10" s="389"/>
      <c r="C10" s="396"/>
      <c r="D10" s="398"/>
      <c r="E10" s="199" t="s">
        <v>104</v>
      </c>
      <c r="F10" s="197">
        <v>1</v>
      </c>
      <c r="G10" s="197">
        <v>29</v>
      </c>
      <c r="H10" s="57"/>
      <c r="I10" s="44"/>
    </row>
    <row r="11" spans="2:9" ht="21" customHeight="1">
      <c r="B11" s="389"/>
      <c r="C11" s="396"/>
      <c r="D11" s="398"/>
      <c r="E11" s="199" t="s">
        <v>136</v>
      </c>
      <c r="F11" s="197">
        <v>1</v>
      </c>
      <c r="G11" s="197">
        <v>33</v>
      </c>
      <c r="H11" s="57"/>
      <c r="I11" s="44"/>
    </row>
    <row r="12" spans="2:9" ht="21" customHeight="1">
      <c r="B12" s="389"/>
      <c r="C12" s="396"/>
      <c r="D12" s="398"/>
      <c r="E12" s="199" t="s">
        <v>67</v>
      </c>
      <c r="F12" s="197">
        <v>1</v>
      </c>
      <c r="G12" s="197">
        <v>33</v>
      </c>
      <c r="H12" s="57"/>
      <c r="I12" s="44"/>
    </row>
    <row r="13" spans="2:9" ht="21" customHeight="1">
      <c r="B13" s="389"/>
      <c r="C13" s="396"/>
      <c r="D13" s="398"/>
      <c r="E13" s="199" t="s">
        <v>137</v>
      </c>
      <c r="F13" s="197">
        <v>1</v>
      </c>
      <c r="G13" s="197">
        <v>34</v>
      </c>
      <c r="H13" s="57"/>
      <c r="I13" s="44"/>
    </row>
    <row r="14" spans="2:9" ht="21" customHeight="1">
      <c r="B14" s="389"/>
      <c r="C14" s="396"/>
      <c r="D14" s="398"/>
      <c r="E14" s="199" t="s">
        <v>43</v>
      </c>
      <c r="F14" s="197">
        <v>1</v>
      </c>
      <c r="G14" s="197">
        <v>35</v>
      </c>
      <c r="H14" s="57"/>
      <c r="I14" s="44"/>
    </row>
    <row r="15" spans="2:9" ht="21" customHeight="1">
      <c r="B15" s="389"/>
      <c r="C15" s="201" t="s">
        <v>99</v>
      </c>
      <c r="D15" s="398"/>
      <c r="E15" s="202"/>
      <c r="F15" s="203">
        <f>SUM(F6:F14)</f>
        <v>11</v>
      </c>
      <c r="G15" s="203">
        <f>SUM(G6:G14)</f>
        <v>372</v>
      </c>
      <c r="H15" s="57"/>
      <c r="I15" s="44"/>
    </row>
    <row r="16" spans="2:9" ht="21" customHeight="1">
      <c r="B16" s="389"/>
      <c r="C16" s="395" t="s">
        <v>45</v>
      </c>
      <c r="D16" s="398"/>
      <c r="E16" s="199" t="s">
        <v>103</v>
      </c>
      <c r="F16" s="197">
        <v>1</v>
      </c>
      <c r="G16" s="197">
        <v>33</v>
      </c>
      <c r="H16" s="57"/>
      <c r="I16" s="44"/>
    </row>
    <row r="17" spans="2:9" ht="21" customHeight="1">
      <c r="B17" s="389"/>
      <c r="C17" s="396"/>
      <c r="D17" s="398"/>
      <c r="E17" s="199" t="s">
        <v>101</v>
      </c>
      <c r="F17" s="197">
        <v>1</v>
      </c>
      <c r="G17" s="197">
        <v>34</v>
      </c>
      <c r="H17" s="57"/>
      <c r="I17" s="44"/>
    </row>
    <row r="18" spans="2:9" ht="21" customHeight="1">
      <c r="B18" s="389"/>
      <c r="C18" s="396"/>
      <c r="D18" s="398"/>
      <c r="E18" s="199" t="s">
        <v>106</v>
      </c>
      <c r="F18" s="197">
        <v>1</v>
      </c>
      <c r="G18" s="197">
        <v>37</v>
      </c>
      <c r="H18" s="57"/>
      <c r="I18" s="44"/>
    </row>
    <row r="19" spans="2:9" ht="21" customHeight="1">
      <c r="B19" s="389"/>
      <c r="C19" s="396"/>
      <c r="D19" s="398"/>
      <c r="E19" s="199" t="s">
        <v>112</v>
      </c>
      <c r="F19" s="197">
        <v>1</v>
      </c>
      <c r="G19" s="197">
        <v>32</v>
      </c>
      <c r="H19" s="57"/>
      <c r="I19" s="44"/>
    </row>
    <row r="20" spans="2:9" ht="21" customHeight="1">
      <c r="B20" s="389"/>
      <c r="C20" s="396"/>
      <c r="D20" s="398"/>
      <c r="E20" s="199" t="s">
        <v>42</v>
      </c>
      <c r="F20" s="197">
        <v>1</v>
      </c>
      <c r="G20" s="197">
        <v>32</v>
      </c>
      <c r="H20" s="57"/>
      <c r="I20" s="44"/>
    </row>
    <row r="21" spans="2:9" ht="21" customHeight="1">
      <c r="B21" s="389"/>
      <c r="C21" s="397"/>
      <c r="D21" s="398"/>
      <c r="E21" s="199" t="s">
        <v>97</v>
      </c>
      <c r="F21" s="197">
        <v>1</v>
      </c>
      <c r="G21" s="197">
        <v>33</v>
      </c>
      <c r="H21" s="57"/>
      <c r="I21" s="44"/>
    </row>
    <row r="22" spans="2:9" ht="21" customHeight="1">
      <c r="B22" s="389"/>
      <c r="C22" s="204" t="s">
        <v>99</v>
      </c>
      <c r="D22" s="398"/>
      <c r="E22" s="202"/>
      <c r="F22" s="203">
        <f>SUM(F16:F21)</f>
        <v>6</v>
      </c>
      <c r="G22" s="203">
        <f>SUM(G16:G21)</f>
        <v>201</v>
      </c>
      <c r="H22" s="57"/>
      <c r="I22" s="44"/>
    </row>
    <row r="23" spans="2:9" ht="21" customHeight="1">
      <c r="B23" s="389"/>
      <c r="C23" s="268" t="s">
        <v>100</v>
      </c>
      <c r="D23" s="398"/>
      <c r="E23" s="199" t="s">
        <v>149</v>
      </c>
      <c r="F23" s="197">
        <v>1</v>
      </c>
      <c r="G23" s="197">
        <v>30</v>
      </c>
      <c r="H23" s="57"/>
      <c r="I23" s="44"/>
    </row>
    <row r="24" spans="2:9" ht="21" customHeight="1">
      <c r="B24" s="390"/>
      <c r="C24" s="201" t="s">
        <v>99</v>
      </c>
      <c r="D24" s="399"/>
      <c r="E24" s="206"/>
      <c r="F24" s="206">
        <f>SUM(F23:F23)</f>
        <v>1</v>
      </c>
      <c r="G24" s="206">
        <f>SUM(G23:G23)</f>
        <v>30</v>
      </c>
      <c r="H24" s="57"/>
      <c r="I24" s="44"/>
    </row>
    <row r="25" spans="2:9" ht="21" customHeight="1" thickBot="1">
      <c r="B25" s="408" t="s">
        <v>38</v>
      </c>
      <c r="C25" s="408"/>
      <c r="D25" s="408"/>
      <c r="E25" s="408"/>
      <c r="F25" s="207">
        <f>F15+F22+F24</f>
        <v>18</v>
      </c>
      <c r="G25" s="207">
        <f>G15+G22+G24</f>
        <v>603</v>
      </c>
      <c r="H25" s="57"/>
      <c r="I25" s="44"/>
    </row>
    <row r="26" spans="2:9" ht="21" customHeight="1">
      <c r="B26" s="394">
        <v>3</v>
      </c>
      <c r="C26" s="400" t="s">
        <v>44</v>
      </c>
      <c r="D26" s="394">
        <v>34</v>
      </c>
      <c r="E26" s="339" t="s">
        <v>161</v>
      </c>
      <c r="F26" s="200">
        <v>9</v>
      </c>
      <c r="G26" s="200">
        <v>278</v>
      </c>
      <c r="H26" s="57"/>
      <c r="I26" s="44"/>
    </row>
    <row r="27" spans="2:9" ht="21" customHeight="1">
      <c r="B27" s="389"/>
      <c r="C27" s="396"/>
      <c r="D27" s="389"/>
      <c r="E27" s="199" t="s">
        <v>104</v>
      </c>
      <c r="F27" s="197">
        <v>1</v>
      </c>
      <c r="G27" s="197">
        <v>34</v>
      </c>
      <c r="H27" s="57"/>
      <c r="I27" s="44"/>
    </row>
    <row r="28" spans="2:9" ht="21" customHeight="1">
      <c r="B28" s="389"/>
      <c r="C28" s="396"/>
      <c r="D28" s="389"/>
      <c r="E28" s="199" t="s">
        <v>42</v>
      </c>
      <c r="F28" s="197">
        <v>1</v>
      </c>
      <c r="G28" s="197">
        <v>29</v>
      </c>
      <c r="H28" s="57"/>
      <c r="I28" s="44"/>
    </row>
    <row r="29" spans="2:9" ht="21" customHeight="1">
      <c r="B29" s="389"/>
      <c r="C29" s="397"/>
      <c r="D29" s="390"/>
      <c r="E29" s="199" t="s">
        <v>97</v>
      </c>
      <c r="F29" s="197">
        <v>1</v>
      </c>
      <c r="G29" s="197">
        <v>30</v>
      </c>
      <c r="H29" s="57"/>
      <c r="I29" s="44"/>
    </row>
    <row r="30" spans="2:9" ht="21" customHeight="1" thickBot="1">
      <c r="B30" s="389"/>
      <c r="C30" s="391" t="s">
        <v>41</v>
      </c>
      <c r="D30" s="392"/>
      <c r="E30" s="393"/>
      <c r="F30" s="207">
        <f>SUM(F26:F29)</f>
        <v>12</v>
      </c>
      <c r="G30" s="207">
        <f>SUM(G26:G29)</f>
        <v>371</v>
      </c>
      <c r="H30" s="57"/>
      <c r="I30" s="44"/>
    </row>
    <row r="31" spans="2:9" ht="21" customHeight="1">
      <c r="B31" s="394">
        <v>4</v>
      </c>
      <c r="C31" s="394" t="s">
        <v>46</v>
      </c>
      <c r="D31" s="394">
        <v>35</v>
      </c>
      <c r="E31" s="208" t="s">
        <v>67</v>
      </c>
      <c r="F31" s="205">
        <v>1</v>
      </c>
      <c r="G31" s="205">
        <v>30</v>
      </c>
      <c r="H31" s="57"/>
      <c r="I31" s="44"/>
    </row>
    <row r="32" spans="2:9" ht="21" customHeight="1">
      <c r="B32" s="389"/>
      <c r="C32" s="407"/>
      <c r="D32" s="389"/>
      <c r="E32" s="209" t="s">
        <v>97</v>
      </c>
      <c r="F32" s="197">
        <v>1</v>
      </c>
      <c r="G32" s="197">
        <v>31</v>
      </c>
      <c r="H32" s="57"/>
      <c r="I32" s="44"/>
    </row>
    <row r="33" spans="2:9" ht="21" customHeight="1">
      <c r="B33" s="389"/>
      <c r="C33" s="201" t="s">
        <v>99</v>
      </c>
      <c r="D33" s="389"/>
      <c r="E33" s="209"/>
      <c r="F33" s="203">
        <f>SUM(F31:F32)</f>
        <v>2</v>
      </c>
      <c r="G33" s="203">
        <f>SUM(G31:G32)</f>
        <v>61</v>
      </c>
      <c r="H33" s="57"/>
      <c r="I33" s="44"/>
    </row>
    <row r="34" spans="2:9" ht="21" customHeight="1">
      <c r="B34" s="389"/>
      <c r="C34" s="395" t="s">
        <v>45</v>
      </c>
      <c r="D34" s="389"/>
      <c r="E34" s="209" t="s">
        <v>42</v>
      </c>
      <c r="F34" s="209">
        <v>1</v>
      </c>
      <c r="G34" s="209">
        <v>28</v>
      </c>
      <c r="H34" s="57"/>
      <c r="I34" s="44"/>
    </row>
    <row r="35" spans="2:9" ht="21" customHeight="1">
      <c r="B35" s="389"/>
      <c r="C35" s="397"/>
      <c r="D35" s="389"/>
      <c r="E35" s="209" t="s">
        <v>43</v>
      </c>
      <c r="F35" s="209">
        <v>1</v>
      </c>
      <c r="G35" s="209">
        <v>29</v>
      </c>
      <c r="H35" s="57"/>
      <c r="I35" s="44"/>
    </row>
    <row r="36" spans="2:9" ht="21" customHeight="1">
      <c r="B36" s="390"/>
      <c r="C36" s="201" t="s">
        <v>99</v>
      </c>
      <c r="D36" s="390"/>
      <c r="E36" s="209"/>
      <c r="F36" s="270">
        <f>SUM(F34:F35)</f>
        <v>2</v>
      </c>
      <c r="G36" s="270">
        <f>SUM(G34:G35)</f>
        <v>57</v>
      </c>
      <c r="H36" s="57"/>
      <c r="I36" s="44"/>
    </row>
    <row r="37" spans="2:9" ht="21" customHeight="1">
      <c r="B37" s="403" t="s">
        <v>41</v>
      </c>
      <c r="C37" s="403"/>
      <c r="D37" s="403"/>
      <c r="E37" s="403"/>
      <c r="F37" s="210">
        <f>F33+F36</f>
        <v>4</v>
      </c>
      <c r="G37" s="210">
        <f>G33+G36</f>
        <v>118</v>
      </c>
      <c r="H37" s="57"/>
      <c r="I37" s="44"/>
    </row>
    <row r="38" spans="2:9" ht="21" customHeight="1">
      <c r="B38" s="404">
        <v>5</v>
      </c>
      <c r="C38" s="211" t="s">
        <v>44</v>
      </c>
      <c r="D38" s="197">
        <v>66</v>
      </c>
      <c r="E38" s="199" t="s">
        <v>150</v>
      </c>
      <c r="F38" s="197">
        <v>15</v>
      </c>
      <c r="G38" s="197">
        <v>460</v>
      </c>
      <c r="H38" s="57"/>
      <c r="I38" s="44"/>
    </row>
    <row r="39" spans="2:9" ht="21" customHeight="1" thickBot="1">
      <c r="B39" s="405"/>
      <c r="C39" s="406" t="s">
        <v>38</v>
      </c>
      <c r="D39" s="406"/>
      <c r="E39" s="406"/>
      <c r="F39" s="212">
        <f>SUM(F38)</f>
        <v>15</v>
      </c>
      <c r="G39" s="212">
        <f>SUM(G38)</f>
        <v>460</v>
      </c>
      <c r="H39" s="57"/>
      <c r="I39" s="44"/>
    </row>
    <row r="40" spans="2:9" ht="21" customHeight="1">
      <c r="B40" s="205" t="s">
        <v>91</v>
      </c>
      <c r="C40" s="213" t="s">
        <v>44</v>
      </c>
      <c r="D40" s="213"/>
      <c r="E40" s="213"/>
      <c r="F40" s="214">
        <f>F15+F30+F39</f>
        <v>38</v>
      </c>
      <c r="G40" s="214">
        <f>G15+G30+G39</f>
        <v>1203</v>
      </c>
      <c r="H40" s="57"/>
      <c r="I40" s="44"/>
    </row>
    <row r="41" spans="2:9" ht="21" customHeight="1">
      <c r="B41" s="197"/>
      <c r="C41" s="215" t="s">
        <v>46</v>
      </c>
      <c r="D41" s="215"/>
      <c r="E41" s="215"/>
      <c r="F41" s="216">
        <f>F31+F32</f>
        <v>2</v>
      </c>
      <c r="G41" s="216">
        <f>G31+G32</f>
        <v>61</v>
      </c>
      <c r="H41" s="57"/>
      <c r="I41" s="44"/>
    </row>
    <row r="42" spans="2:9" ht="21" customHeight="1">
      <c r="B42" s="197"/>
      <c r="C42" s="215" t="s">
        <v>45</v>
      </c>
      <c r="D42" s="215"/>
      <c r="E42" s="215"/>
      <c r="F42" s="216">
        <f>F34+F35+F22</f>
        <v>8</v>
      </c>
      <c r="G42" s="216">
        <f>G34+G35+G22</f>
        <v>258</v>
      </c>
      <c r="H42" s="57"/>
      <c r="I42" s="44"/>
    </row>
    <row r="43" spans="2:9" ht="21" customHeight="1">
      <c r="B43" s="200"/>
      <c r="C43" s="217" t="s">
        <v>100</v>
      </c>
      <c r="D43" s="218"/>
      <c r="E43" s="219"/>
      <c r="F43" s="214">
        <f>F24</f>
        <v>1</v>
      </c>
      <c r="G43" s="214">
        <f>G24</f>
        <v>30</v>
      </c>
      <c r="H43" s="57"/>
      <c r="I43" s="44"/>
    </row>
    <row r="44" spans="2:9" ht="21" customHeight="1">
      <c r="B44" s="403" t="s">
        <v>28</v>
      </c>
      <c r="C44" s="403"/>
      <c r="D44" s="403"/>
      <c r="E44" s="403"/>
      <c r="F44" s="210">
        <f>SUM(F40:F43)</f>
        <v>49</v>
      </c>
      <c r="G44" s="210">
        <f>SUM(G40:G43)</f>
        <v>1552</v>
      </c>
      <c r="H44" s="57"/>
      <c r="I44" s="44"/>
    </row>
    <row r="47" spans="1:8" s="52" customFormat="1" ht="57" customHeight="1">
      <c r="A47" s="58"/>
      <c r="B47" s="220" t="s">
        <v>110</v>
      </c>
      <c r="C47" s="221"/>
      <c r="D47" s="221"/>
      <c r="E47" s="221"/>
      <c r="F47" s="221"/>
      <c r="G47" s="221" t="s">
        <v>141</v>
      </c>
      <c r="H47" s="58"/>
    </row>
  </sheetData>
  <sheetProtection/>
  <mergeCells count="19">
    <mergeCell ref="F2:G2"/>
    <mergeCell ref="C6:C14"/>
    <mergeCell ref="B3:G3"/>
    <mergeCell ref="B44:E44"/>
    <mergeCell ref="B38:B39"/>
    <mergeCell ref="C39:E39"/>
    <mergeCell ref="B37:E37"/>
    <mergeCell ref="C31:C32"/>
    <mergeCell ref="C34:C35"/>
    <mergeCell ref="B25:E25"/>
    <mergeCell ref="B6:B24"/>
    <mergeCell ref="C30:E30"/>
    <mergeCell ref="B26:B30"/>
    <mergeCell ref="B31:B36"/>
    <mergeCell ref="D31:D36"/>
    <mergeCell ref="C16:C21"/>
    <mergeCell ref="D6:D24"/>
    <mergeCell ref="C26:C29"/>
    <mergeCell ref="D26:D29"/>
  </mergeCells>
  <printOptions/>
  <pageMargins left="1.22" right="0.7086614173228347" top="0.7480314960629921" bottom="0.7480314960629921" header="0.31496062992125984" footer="0.31496062992125984"/>
  <pageSetup horizontalDpi="600" verticalDpi="600" orientation="portrait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4">
      <selection activeCell="C26" sqref="C26"/>
    </sheetView>
  </sheetViews>
  <sheetFormatPr defaultColWidth="9.140625" defaultRowHeight="12.75"/>
  <cols>
    <col min="1" max="1" width="14.7109375" style="0" customWidth="1"/>
    <col min="2" max="2" width="21.7109375" style="0" customWidth="1"/>
    <col min="3" max="3" width="18.7109375" style="0" customWidth="1"/>
    <col min="4" max="4" width="21.28125" style="0" customWidth="1"/>
  </cols>
  <sheetData>
    <row r="1" spans="3:4" ht="12.75">
      <c r="C1" s="343" t="s">
        <v>109</v>
      </c>
      <c r="D1" s="343"/>
    </row>
    <row r="2" spans="1:6" ht="66" customHeight="1">
      <c r="A2" s="411" t="s">
        <v>157</v>
      </c>
      <c r="B2" s="411"/>
      <c r="C2" s="411"/>
      <c r="D2" s="411"/>
      <c r="E2" s="121"/>
      <c r="F2" s="121"/>
    </row>
    <row r="3" ht="13.5" thickBot="1"/>
    <row r="4" spans="1:4" ht="15.75">
      <c r="A4" s="409" t="s">
        <v>65</v>
      </c>
      <c r="B4" s="409" t="s">
        <v>34</v>
      </c>
      <c r="C4" s="118" t="s">
        <v>57</v>
      </c>
      <c r="D4" s="118" t="s">
        <v>59</v>
      </c>
    </row>
    <row r="5" spans="1:4" ht="16.5" thickBot="1">
      <c r="A5" s="410"/>
      <c r="B5" s="410"/>
      <c r="C5" s="120" t="s">
        <v>58</v>
      </c>
      <c r="D5" s="119" t="s">
        <v>60</v>
      </c>
    </row>
    <row r="6" spans="1:4" ht="15.75">
      <c r="A6" s="412" t="s">
        <v>61</v>
      </c>
      <c r="B6" s="182" t="s">
        <v>107</v>
      </c>
      <c r="C6" s="183">
        <f>ЗЗСО!M11</f>
        <v>3</v>
      </c>
      <c r="D6" s="183">
        <f>ЗЗСО!N11</f>
        <v>100</v>
      </c>
    </row>
    <row r="7" spans="1:4" ht="15.75">
      <c r="A7" s="413"/>
      <c r="B7" s="181" t="s">
        <v>113</v>
      </c>
      <c r="C7" s="180">
        <f>ЗЗСО!O11</f>
        <v>3</v>
      </c>
      <c r="D7" s="180">
        <f>ЗЗСО!P11</f>
        <v>108</v>
      </c>
    </row>
    <row r="8" spans="1:4" ht="15.75">
      <c r="A8" s="413"/>
      <c r="B8" s="181" t="s">
        <v>125</v>
      </c>
      <c r="C8" s="180">
        <f>ЗЗСО!Q11</f>
        <v>3</v>
      </c>
      <c r="D8" s="180">
        <f>ЗЗСО!R11</f>
        <v>94</v>
      </c>
    </row>
    <row r="9" spans="1:4" ht="15.75">
      <c r="A9" s="413"/>
      <c r="B9" s="181" t="s">
        <v>138</v>
      </c>
      <c r="C9" s="180">
        <f>ЗЗСО!S11</f>
        <v>3</v>
      </c>
      <c r="D9" s="180">
        <f>ЗЗСО!T11</f>
        <v>99</v>
      </c>
    </row>
    <row r="10" spans="1:4" ht="15.75">
      <c r="A10" s="413"/>
      <c r="B10" s="181" t="s">
        <v>153</v>
      </c>
      <c r="C10" s="180">
        <f>ЗЗСО!U11</f>
        <v>3</v>
      </c>
      <c r="D10" s="180">
        <f>ЗЗСО!V11</f>
        <v>98</v>
      </c>
    </row>
    <row r="11" spans="1:4" ht="15.75">
      <c r="A11" s="413"/>
      <c r="B11" s="181" t="s">
        <v>37</v>
      </c>
      <c r="C11" s="180">
        <f>ЗЗСО!Y11</f>
        <v>1</v>
      </c>
      <c r="D11" s="180">
        <f>ЗЗСО!Z11</f>
        <v>36</v>
      </c>
    </row>
    <row r="12" spans="1:4" ht="16.5" thickBot="1">
      <c r="A12" s="413"/>
      <c r="B12" s="185" t="s">
        <v>152</v>
      </c>
      <c r="C12" s="184">
        <f>ЗЗСО!AA11</f>
        <v>3</v>
      </c>
      <c r="D12" s="184">
        <f>ЗЗСО!AB11</f>
        <v>88</v>
      </c>
    </row>
    <row r="13" spans="1:4" ht="16.5" thickBot="1">
      <c r="A13" s="414"/>
      <c r="B13" s="119" t="s">
        <v>62</v>
      </c>
      <c r="C13" s="119">
        <f>SUM(C6:C12)</f>
        <v>19</v>
      </c>
      <c r="D13" s="119">
        <f>SUM(D6:D12)</f>
        <v>623</v>
      </c>
    </row>
    <row r="14" spans="1:4" ht="15.75">
      <c r="A14" s="412" t="s">
        <v>63</v>
      </c>
      <c r="B14" s="182" t="s">
        <v>126</v>
      </c>
      <c r="C14" s="183">
        <f>ЗЗСО!M12</f>
        <v>3</v>
      </c>
      <c r="D14" s="183">
        <f>ЗЗСО!N12</f>
        <v>96</v>
      </c>
    </row>
    <row r="15" spans="1:4" ht="15.75">
      <c r="A15" s="413"/>
      <c r="B15" s="181" t="s">
        <v>139</v>
      </c>
      <c r="C15" s="180">
        <f>ЗЗСО!O12</f>
        <v>3</v>
      </c>
      <c r="D15" s="180">
        <f>ЗЗСО!P12</f>
        <v>99</v>
      </c>
    </row>
    <row r="16" spans="1:4" ht="15.75">
      <c r="A16" s="413"/>
      <c r="B16" s="181" t="s">
        <v>154</v>
      </c>
      <c r="C16" s="180">
        <f>ЗЗСО!Q12</f>
        <v>3</v>
      </c>
      <c r="D16" s="180">
        <f>ЗЗСО!R12</f>
        <v>95</v>
      </c>
    </row>
    <row r="17" spans="1:4" ht="15.75">
      <c r="A17" s="413"/>
      <c r="B17" s="181" t="s">
        <v>155</v>
      </c>
      <c r="C17" s="180">
        <f>ЗЗСО!S12</f>
        <v>2</v>
      </c>
      <c r="D17" s="180">
        <f>ЗЗСО!T12</f>
        <v>58</v>
      </c>
    </row>
    <row r="18" spans="1:4" ht="15.75">
      <c r="A18" s="413"/>
      <c r="B18" s="181" t="s">
        <v>156</v>
      </c>
      <c r="C18" s="180">
        <f>ЗЗСО!U12</f>
        <v>3</v>
      </c>
      <c r="D18" s="180">
        <f>ЗЗСО!V12</f>
        <v>82</v>
      </c>
    </row>
    <row r="19" spans="1:4" ht="15.75">
      <c r="A19" s="413"/>
      <c r="B19" s="181" t="s">
        <v>37</v>
      </c>
      <c r="C19" s="180">
        <f>ЗЗСО!Y12</f>
        <v>1</v>
      </c>
      <c r="D19" s="180">
        <f>ЗЗСО!Z12</f>
        <v>32</v>
      </c>
    </row>
    <row r="20" spans="1:4" ht="16.5" thickBot="1">
      <c r="A20" s="413"/>
      <c r="B20" s="185" t="s">
        <v>39</v>
      </c>
      <c r="C20" s="184">
        <f>ЗЗСО!AA12</f>
        <v>1</v>
      </c>
      <c r="D20" s="184">
        <f>ЗЗСО!AB12</f>
        <v>32</v>
      </c>
    </row>
    <row r="21" spans="1:4" ht="16.5" thickBot="1">
      <c r="A21" s="414"/>
      <c r="B21" s="119" t="s">
        <v>62</v>
      </c>
      <c r="C21" s="119">
        <f>SUM(C14:C20)</f>
        <v>16</v>
      </c>
      <c r="D21" s="119">
        <f>SUM(D14:D20)</f>
        <v>494</v>
      </c>
    </row>
    <row r="22" spans="1:4" ht="16.5" thickBot="1">
      <c r="A22" s="186"/>
      <c r="B22" s="119" t="s">
        <v>64</v>
      </c>
      <c r="C22" s="119">
        <f>C13+C21</f>
        <v>35</v>
      </c>
      <c r="D22" s="119">
        <f>D13+D21</f>
        <v>1117</v>
      </c>
    </row>
    <row r="26" spans="1:6" s="52" customFormat="1" ht="57" customHeight="1">
      <c r="A26" s="106" t="s">
        <v>110</v>
      </c>
      <c r="C26" s="107"/>
      <c r="D26" s="122" t="s">
        <v>141</v>
      </c>
      <c r="E26" s="107"/>
      <c r="F26" s="107"/>
    </row>
  </sheetData>
  <sheetProtection/>
  <mergeCells count="6">
    <mergeCell ref="A4:A5"/>
    <mergeCell ref="B4:B5"/>
    <mergeCell ref="A2:D2"/>
    <mergeCell ref="C1:D1"/>
    <mergeCell ref="A6:A13"/>
    <mergeCell ref="A14:A21"/>
  </mergeCells>
  <printOptions/>
  <pageMargins left="1.35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V19"/>
  <sheetViews>
    <sheetView zoomScale="90" zoomScaleNormal="90" zoomScalePageLayoutView="0" workbookViewId="0" topLeftCell="A1">
      <selection activeCell="R24" sqref="R24"/>
    </sheetView>
  </sheetViews>
  <sheetFormatPr defaultColWidth="9.140625" defaultRowHeight="12.75"/>
  <cols>
    <col min="5" max="6" width="6.421875" style="0" customWidth="1"/>
    <col min="7" max="7" width="6.7109375" style="0" customWidth="1"/>
    <col min="8" max="8" width="7.140625" style="0" customWidth="1"/>
    <col min="9" max="9" width="5.28125" style="0" customWidth="1"/>
    <col min="10" max="10" width="7.57421875" style="0" customWidth="1"/>
    <col min="11" max="11" width="7.28125" style="0" customWidth="1"/>
    <col min="12" max="12" width="6.7109375" style="0" customWidth="1"/>
    <col min="13" max="13" width="6.57421875" style="0" customWidth="1"/>
    <col min="14" max="14" width="6.8515625" style="0" customWidth="1"/>
    <col min="15" max="15" width="7.140625" style="0" customWidth="1"/>
    <col min="16" max="16" width="6.57421875" style="0" customWidth="1"/>
    <col min="17" max="19" width="6.8515625" style="0" customWidth="1"/>
    <col min="20" max="20" width="6.421875" style="0" customWidth="1"/>
    <col min="21" max="21" width="7.00390625" style="0" customWidth="1"/>
    <col min="22" max="22" width="6.421875" style="0" customWidth="1"/>
  </cols>
  <sheetData>
    <row r="2" spans="19:20" ht="12.75">
      <c r="S2" s="417" t="s">
        <v>48</v>
      </c>
      <c r="T2" s="418"/>
    </row>
    <row r="3" spans="1:22" s="124" customFormat="1" ht="24.75" customHeight="1">
      <c r="A3" s="419" t="s">
        <v>68</v>
      </c>
      <c r="B3" s="419"/>
      <c r="C3" s="419"/>
      <c r="D3" s="419"/>
      <c r="E3" s="419"/>
      <c r="F3" s="419"/>
      <c r="G3" s="419"/>
      <c r="H3" s="419"/>
      <c r="I3" s="419"/>
      <c r="J3" s="419"/>
      <c r="K3" s="419"/>
      <c r="L3" s="419"/>
      <c r="M3" s="419"/>
      <c r="N3" s="419"/>
      <c r="O3" s="419"/>
      <c r="P3" s="419"/>
      <c r="Q3" s="419"/>
      <c r="R3" s="419"/>
      <c r="S3" s="419"/>
      <c r="T3" s="419"/>
      <c r="U3" s="419"/>
      <c r="V3" s="419"/>
    </row>
    <row r="4" spans="1:22" s="124" customFormat="1" ht="24.75" customHeight="1">
      <c r="A4" s="419" t="s">
        <v>158</v>
      </c>
      <c r="B4" s="419"/>
      <c r="C4" s="419"/>
      <c r="D4" s="419"/>
      <c r="E4" s="419"/>
      <c r="F4" s="419"/>
      <c r="G4" s="419"/>
      <c r="H4" s="419"/>
      <c r="I4" s="419"/>
      <c r="J4" s="419"/>
      <c r="K4" s="419"/>
      <c r="L4" s="419"/>
      <c r="M4" s="419"/>
      <c r="N4" s="419"/>
      <c r="O4" s="419"/>
      <c r="P4" s="419"/>
      <c r="Q4" s="419"/>
      <c r="R4" s="419"/>
      <c r="S4" s="419"/>
      <c r="T4" s="419"/>
      <c r="U4" s="419"/>
      <c r="V4" s="419"/>
    </row>
    <row r="5" spans="1:22" s="124" customFormat="1" ht="18" customHeight="1">
      <c r="A5" s="415" t="s">
        <v>69</v>
      </c>
      <c r="B5" s="415" t="s">
        <v>7</v>
      </c>
      <c r="C5" s="415"/>
      <c r="D5" s="415"/>
      <c r="E5" s="415" t="s">
        <v>70</v>
      </c>
      <c r="F5" s="415"/>
      <c r="G5" s="415"/>
      <c r="H5" s="415"/>
      <c r="I5" s="415"/>
      <c r="J5" s="415" t="s">
        <v>71</v>
      </c>
      <c r="K5" s="415"/>
      <c r="L5" s="415"/>
      <c r="M5" s="415"/>
      <c r="N5" s="415"/>
      <c r="O5" s="415" t="s">
        <v>72</v>
      </c>
      <c r="P5" s="415"/>
      <c r="Q5" s="415"/>
      <c r="R5" s="415"/>
      <c r="S5" s="415"/>
      <c r="T5" s="415" t="s">
        <v>73</v>
      </c>
      <c r="U5" s="415"/>
      <c r="V5" s="415"/>
    </row>
    <row r="6" spans="1:22" s="124" customFormat="1" ht="36.75" customHeight="1">
      <c r="A6" s="415"/>
      <c r="B6" s="415" t="s">
        <v>74</v>
      </c>
      <c r="C6" s="415" t="s">
        <v>75</v>
      </c>
      <c r="D6" s="415" t="s">
        <v>76</v>
      </c>
      <c r="E6" s="415" t="s">
        <v>74</v>
      </c>
      <c r="F6" s="415" t="s">
        <v>75</v>
      </c>
      <c r="G6" s="415" t="s">
        <v>76</v>
      </c>
      <c r="H6" s="415" t="s">
        <v>77</v>
      </c>
      <c r="I6" s="415"/>
      <c r="J6" s="415" t="s">
        <v>74</v>
      </c>
      <c r="K6" s="415" t="s">
        <v>75</v>
      </c>
      <c r="L6" s="415" t="s">
        <v>76</v>
      </c>
      <c r="M6" s="415" t="s">
        <v>78</v>
      </c>
      <c r="N6" s="415"/>
      <c r="O6" s="415" t="s">
        <v>74</v>
      </c>
      <c r="P6" s="415" t="s">
        <v>75</v>
      </c>
      <c r="Q6" s="415" t="s">
        <v>76</v>
      </c>
      <c r="R6" s="415" t="s">
        <v>79</v>
      </c>
      <c r="S6" s="415"/>
      <c r="T6" s="415" t="s">
        <v>74</v>
      </c>
      <c r="U6" s="415" t="s">
        <v>75</v>
      </c>
      <c r="V6" s="415" t="s">
        <v>76</v>
      </c>
    </row>
    <row r="7" spans="1:22" s="124" customFormat="1" ht="24.75" customHeight="1">
      <c r="A7" s="415"/>
      <c r="B7" s="415"/>
      <c r="C7" s="415"/>
      <c r="D7" s="415"/>
      <c r="E7" s="415"/>
      <c r="F7" s="415"/>
      <c r="G7" s="415"/>
      <c r="H7" s="125" t="s">
        <v>58</v>
      </c>
      <c r="I7" s="125" t="s">
        <v>60</v>
      </c>
      <c r="J7" s="415"/>
      <c r="K7" s="415"/>
      <c r="L7" s="415"/>
      <c r="M7" s="125" t="s">
        <v>58</v>
      </c>
      <c r="N7" s="125" t="s">
        <v>60</v>
      </c>
      <c r="O7" s="415"/>
      <c r="P7" s="415"/>
      <c r="Q7" s="415"/>
      <c r="R7" s="125" t="s">
        <v>58</v>
      </c>
      <c r="S7" s="125" t="s">
        <v>60</v>
      </c>
      <c r="T7" s="415"/>
      <c r="U7" s="415"/>
      <c r="V7" s="415"/>
    </row>
    <row r="8" spans="1:22" s="153" customFormat="1" ht="21" customHeight="1">
      <c r="A8" s="151">
        <v>1</v>
      </c>
      <c r="B8" s="152">
        <v>7</v>
      </c>
      <c r="C8" s="151">
        <f>ЗЗСО!AE9</f>
        <v>11</v>
      </c>
      <c r="D8" s="151">
        <f>ЗЗСО!AF9</f>
        <v>258</v>
      </c>
      <c r="E8" s="152"/>
      <c r="F8" s="151"/>
      <c r="G8" s="151"/>
      <c r="H8" s="151"/>
      <c r="I8" s="151"/>
      <c r="J8" s="152">
        <v>12</v>
      </c>
      <c r="K8" s="151">
        <f>ЗЗСО!AE11</f>
        <v>33</v>
      </c>
      <c r="L8" s="151">
        <f>ЗЗСО!AF11</f>
        <v>1089</v>
      </c>
      <c r="M8" s="151">
        <f>гімназійні!C13</f>
        <v>19</v>
      </c>
      <c r="N8" s="151">
        <f>гімназійні!D13</f>
        <v>623</v>
      </c>
      <c r="O8" s="152">
        <v>66</v>
      </c>
      <c r="P8" s="151">
        <f>ЗЗСО!AE17</f>
        <v>21</v>
      </c>
      <c r="Q8" s="151">
        <f>ЗЗСО!AF17</f>
        <v>653</v>
      </c>
      <c r="R8" s="151">
        <f>поглиблене!F39</f>
        <v>15</v>
      </c>
      <c r="S8" s="151">
        <f>поглиблене!G39</f>
        <v>460</v>
      </c>
      <c r="T8" s="151"/>
      <c r="U8" s="151"/>
      <c r="V8" s="151"/>
    </row>
    <row r="9" spans="1:22" s="153" customFormat="1" ht="21" customHeight="1">
      <c r="A9" s="151">
        <v>2</v>
      </c>
      <c r="B9" s="152">
        <v>10</v>
      </c>
      <c r="C9" s="151">
        <f>ЗЗСО!AE10</f>
        <v>20</v>
      </c>
      <c r="D9" s="151">
        <f>ЗЗСО!AF10</f>
        <v>534</v>
      </c>
      <c r="E9" s="152"/>
      <c r="F9" s="151"/>
      <c r="G9" s="151"/>
      <c r="H9" s="151"/>
      <c r="I9" s="151"/>
      <c r="J9" s="152">
        <v>34</v>
      </c>
      <c r="K9" s="151">
        <f>ЗЗСО!AE12</f>
        <v>30</v>
      </c>
      <c r="L9" s="151">
        <f>ЗЗСО!AF12</f>
        <v>917</v>
      </c>
      <c r="M9" s="151">
        <f>гімназійні!C21</f>
        <v>16</v>
      </c>
      <c r="N9" s="151">
        <f>гімназійні!D21</f>
        <v>494</v>
      </c>
      <c r="O9" s="152"/>
      <c r="P9" s="151"/>
      <c r="Q9" s="151"/>
      <c r="R9" s="151"/>
      <c r="S9" s="151"/>
      <c r="T9" s="151"/>
      <c r="U9" s="151"/>
      <c r="V9" s="151"/>
    </row>
    <row r="10" spans="1:22" s="153" customFormat="1" ht="21" customHeight="1">
      <c r="A10" s="151">
        <v>3</v>
      </c>
      <c r="B10" s="152">
        <v>35</v>
      </c>
      <c r="C10" s="151">
        <f>ЗЗСО!AE13</f>
        <v>25</v>
      </c>
      <c r="D10" s="151">
        <f>ЗЗСО!AF13</f>
        <v>736</v>
      </c>
      <c r="E10" s="154"/>
      <c r="F10" s="154"/>
      <c r="G10" s="154"/>
      <c r="H10" s="154"/>
      <c r="I10" s="154"/>
      <c r="J10" s="152"/>
      <c r="K10" s="151"/>
      <c r="L10" s="151"/>
      <c r="M10" s="151"/>
      <c r="N10" s="151"/>
      <c r="O10" s="152"/>
      <c r="P10" s="151"/>
      <c r="Q10" s="151"/>
      <c r="R10" s="151"/>
      <c r="S10" s="151"/>
      <c r="T10" s="151"/>
      <c r="U10" s="151"/>
      <c r="V10" s="151"/>
    </row>
    <row r="11" spans="1:22" s="153" customFormat="1" ht="21" customHeight="1">
      <c r="A11" s="151">
        <v>4</v>
      </c>
      <c r="B11" s="152">
        <v>41</v>
      </c>
      <c r="C11" s="151">
        <f>ЗЗСО!AE14</f>
        <v>12</v>
      </c>
      <c r="D11" s="151">
        <f>ЗЗСО!AF14</f>
        <v>258</v>
      </c>
      <c r="E11" s="154"/>
      <c r="F11" s="154"/>
      <c r="G11" s="154"/>
      <c r="H11" s="154"/>
      <c r="I11" s="154"/>
      <c r="J11" s="152"/>
      <c r="K11" s="151"/>
      <c r="L11" s="151"/>
      <c r="M11" s="151"/>
      <c r="N11" s="151"/>
      <c r="O11" s="152"/>
      <c r="P11" s="151"/>
      <c r="Q11" s="151"/>
      <c r="R11" s="151"/>
      <c r="S11" s="151"/>
      <c r="T11" s="151"/>
      <c r="U11" s="151"/>
      <c r="V11" s="151"/>
    </row>
    <row r="12" spans="1:22" s="153" customFormat="1" ht="21" customHeight="1">
      <c r="A12" s="151">
        <v>5</v>
      </c>
      <c r="B12" s="152">
        <v>48</v>
      </c>
      <c r="C12" s="151">
        <f>ЗЗСО!AE15</f>
        <v>20</v>
      </c>
      <c r="D12" s="151">
        <f>ЗЗСО!AF15</f>
        <v>616</v>
      </c>
      <c r="E12" s="154"/>
      <c r="F12" s="154"/>
      <c r="G12" s="154"/>
      <c r="H12" s="154"/>
      <c r="I12" s="154"/>
      <c r="J12" s="154"/>
      <c r="K12" s="154"/>
      <c r="L12" s="154"/>
      <c r="M12" s="154"/>
      <c r="N12" s="154"/>
      <c r="O12" s="152"/>
      <c r="P12" s="151"/>
      <c r="Q12" s="151"/>
      <c r="R12" s="151"/>
      <c r="S12" s="151"/>
      <c r="T12" s="151"/>
      <c r="U12" s="151"/>
      <c r="V12" s="151"/>
    </row>
    <row r="13" spans="1:22" s="153" customFormat="1" ht="21" customHeight="1">
      <c r="A13" s="151">
        <v>6</v>
      </c>
      <c r="B13" s="152">
        <v>53</v>
      </c>
      <c r="C13" s="151">
        <f>ЗЗСО!AE16</f>
        <v>51</v>
      </c>
      <c r="D13" s="151">
        <f>ЗЗСО!AF16</f>
        <v>1495</v>
      </c>
      <c r="E13" s="152"/>
      <c r="F13" s="151"/>
      <c r="G13" s="151"/>
      <c r="H13" s="151"/>
      <c r="I13" s="151"/>
      <c r="J13" s="152"/>
      <c r="K13" s="151"/>
      <c r="L13" s="151"/>
      <c r="M13" s="151"/>
      <c r="N13" s="151"/>
      <c r="O13" s="152"/>
      <c r="P13" s="151"/>
      <c r="Q13" s="151"/>
      <c r="R13" s="151"/>
      <c r="S13" s="151"/>
      <c r="T13" s="151"/>
      <c r="U13" s="151"/>
      <c r="V13" s="151"/>
    </row>
    <row r="14" spans="1:22" s="153" customFormat="1" ht="21" customHeight="1">
      <c r="A14" s="151">
        <v>7</v>
      </c>
      <c r="B14" s="152">
        <v>120</v>
      </c>
      <c r="C14" s="151">
        <f>ЗЗСО!AE18</f>
        <v>11</v>
      </c>
      <c r="D14" s="151">
        <f>ЗЗСО!AF18</f>
        <v>318</v>
      </c>
      <c r="E14" s="152"/>
      <c r="F14" s="151"/>
      <c r="G14" s="151"/>
      <c r="H14" s="151"/>
      <c r="I14" s="151"/>
      <c r="J14" s="152"/>
      <c r="K14" s="151"/>
      <c r="L14" s="151"/>
      <c r="M14" s="151"/>
      <c r="N14" s="151"/>
      <c r="O14" s="152"/>
      <c r="P14" s="151"/>
      <c r="Q14" s="151"/>
      <c r="R14" s="151"/>
      <c r="S14" s="151"/>
      <c r="T14" s="151"/>
      <c r="U14" s="151"/>
      <c r="V14" s="151"/>
    </row>
    <row r="15" spans="1:22" s="153" customFormat="1" ht="21" customHeight="1">
      <c r="A15" s="151"/>
      <c r="B15" s="151"/>
      <c r="C15" s="151"/>
      <c r="D15" s="151"/>
      <c r="E15" s="152"/>
      <c r="F15" s="151"/>
      <c r="G15" s="151"/>
      <c r="H15" s="151"/>
      <c r="I15" s="151"/>
      <c r="J15" s="152"/>
      <c r="K15" s="151"/>
      <c r="L15" s="151"/>
      <c r="M15" s="151"/>
      <c r="N15" s="151"/>
      <c r="O15" s="152"/>
      <c r="P15" s="151"/>
      <c r="Q15" s="151"/>
      <c r="R15" s="151"/>
      <c r="S15" s="151"/>
      <c r="T15" s="151"/>
      <c r="U15" s="151"/>
      <c r="V15" s="151"/>
    </row>
    <row r="16" spans="1:22" s="127" customFormat="1" ht="47.25" customHeight="1">
      <c r="A16" s="126" t="s">
        <v>38</v>
      </c>
      <c r="B16" s="126"/>
      <c r="C16" s="126">
        <f>SUM(C8:C15)</f>
        <v>150</v>
      </c>
      <c r="D16" s="126">
        <f aca="true" t="shared" si="0" ref="D16:V16">SUM(D8:D15)</f>
        <v>4215</v>
      </c>
      <c r="E16" s="126"/>
      <c r="F16" s="126">
        <f t="shared" si="0"/>
        <v>0</v>
      </c>
      <c r="G16" s="126">
        <f t="shared" si="0"/>
        <v>0</v>
      </c>
      <c r="H16" s="126">
        <f t="shared" si="0"/>
        <v>0</v>
      </c>
      <c r="I16" s="126">
        <f t="shared" si="0"/>
        <v>0</v>
      </c>
      <c r="J16" s="126"/>
      <c r="K16" s="126">
        <f t="shared" si="0"/>
        <v>63</v>
      </c>
      <c r="L16" s="126">
        <f t="shared" si="0"/>
        <v>2006</v>
      </c>
      <c r="M16" s="126">
        <f t="shared" si="0"/>
        <v>35</v>
      </c>
      <c r="N16" s="126">
        <f t="shared" si="0"/>
        <v>1117</v>
      </c>
      <c r="O16" s="126"/>
      <c r="P16" s="126">
        <f t="shared" si="0"/>
        <v>21</v>
      </c>
      <c r="Q16" s="126">
        <f t="shared" si="0"/>
        <v>653</v>
      </c>
      <c r="R16" s="126">
        <f t="shared" si="0"/>
        <v>15</v>
      </c>
      <c r="S16" s="126">
        <f t="shared" si="0"/>
        <v>460</v>
      </c>
      <c r="T16" s="126"/>
      <c r="U16" s="126">
        <f t="shared" si="0"/>
        <v>0</v>
      </c>
      <c r="V16" s="126">
        <f t="shared" si="0"/>
        <v>0</v>
      </c>
    </row>
    <row r="19" spans="1:20" ht="15.75">
      <c r="A19" s="55"/>
      <c r="B19" s="96" t="s">
        <v>110</v>
      </c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416" t="s">
        <v>141</v>
      </c>
      <c r="R19" s="416"/>
      <c r="S19" s="416"/>
      <c r="T19" s="416"/>
    </row>
  </sheetData>
  <sheetProtection/>
  <mergeCells count="28">
    <mergeCell ref="S2:T2"/>
    <mergeCell ref="A3:V3"/>
    <mergeCell ref="A4:V4"/>
    <mergeCell ref="A5:A7"/>
    <mergeCell ref="B5:D5"/>
    <mergeCell ref="E5:I5"/>
    <mergeCell ref="J5:N5"/>
    <mergeCell ref="O5:S5"/>
    <mergeCell ref="T5:V5"/>
    <mergeCell ref="B6:B7"/>
    <mergeCell ref="C6:C7"/>
    <mergeCell ref="Q6:Q7"/>
    <mergeCell ref="D6:D7"/>
    <mergeCell ref="E6:E7"/>
    <mergeCell ref="F6:F7"/>
    <mergeCell ref="G6:G7"/>
    <mergeCell ref="H6:I6"/>
    <mergeCell ref="J6:J7"/>
    <mergeCell ref="R6:S6"/>
    <mergeCell ref="T6:T7"/>
    <mergeCell ref="U6:U7"/>
    <mergeCell ref="V6:V7"/>
    <mergeCell ref="Q19:T19"/>
    <mergeCell ref="K6:K7"/>
    <mergeCell ref="L6:L7"/>
    <mergeCell ref="M6:N6"/>
    <mergeCell ref="O6:O7"/>
    <mergeCell ref="P6:P7"/>
  </mergeCells>
  <printOptions/>
  <pageMargins left="0.7" right="0.7" top="0.75" bottom="0.75" header="0.3" footer="0.3"/>
  <pageSetup horizontalDpi="600" verticalDpi="600" orientation="landscape" paperSize="9" scale="8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4"/>
  <sheetViews>
    <sheetView zoomScalePageLayoutView="0" workbookViewId="0" topLeftCell="A1">
      <selection activeCell="D16" sqref="D16"/>
    </sheetView>
  </sheetViews>
  <sheetFormatPr defaultColWidth="9.140625" defaultRowHeight="12.75"/>
  <cols>
    <col min="1" max="1" width="23.140625" style="0" customWidth="1"/>
    <col min="2" max="2" width="34.00390625" style="0" customWidth="1"/>
    <col min="3" max="3" width="14.28125" style="0" customWidth="1"/>
    <col min="4" max="4" width="14.7109375" style="0" customWidth="1"/>
    <col min="5" max="5" width="15.7109375" style="0" customWidth="1"/>
    <col min="6" max="6" width="17.140625" style="0" customWidth="1"/>
  </cols>
  <sheetData>
    <row r="1" spans="1:6" s="129" customFormat="1" ht="12.75">
      <c r="A1" s="128"/>
      <c r="F1" s="130"/>
    </row>
    <row r="2" spans="1:6" s="129" customFormat="1" ht="12.75">
      <c r="A2" s="128"/>
      <c r="F2" s="131" t="s">
        <v>51</v>
      </c>
    </row>
    <row r="3" spans="1:6" s="129" customFormat="1" ht="12.75">
      <c r="A3" s="128"/>
      <c r="F3" s="131"/>
    </row>
    <row r="4" spans="1:6" s="129" customFormat="1" ht="12.75">
      <c r="A4" s="128"/>
      <c r="F4" s="132"/>
    </row>
    <row r="5" spans="1:6" s="129" customFormat="1" ht="12.75">
      <c r="A5" s="128"/>
      <c r="F5" s="133"/>
    </row>
    <row r="6" spans="1:6" s="129" customFormat="1" ht="46.5" customHeight="1">
      <c r="A6" s="420" t="s">
        <v>159</v>
      </c>
      <c r="B6" s="420"/>
      <c r="C6" s="420"/>
      <c r="D6" s="420"/>
      <c r="E6" s="420"/>
      <c r="F6" s="420"/>
    </row>
    <row r="7" spans="1:6" s="129" customFormat="1" ht="13.5" thickBot="1">
      <c r="A7" s="128"/>
      <c r="F7" s="133"/>
    </row>
    <row r="8" spans="1:6" s="137" customFormat="1" ht="38.25" customHeight="1" thickBot="1">
      <c r="A8" s="155" t="s">
        <v>80</v>
      </c>
      <c r="B8" s="134" t="s">
        <v>81</v>
      </c>
      <c r="C8" s="134" t="s">
        <v>82</v>
      </c>
      <c r="D8" s="134" t="s">
        <v>83</v>
      </c>
      <c r="E8" s="135" t="s">
        <v>84</v>
      </c>
      <c r="F8" s="136" t="s">
        <v>127</v>
      </c>
    </row>
    <row r="9" spans="1:6" s="137" customFormat="1" ht="39" customHeight="1">
      <c r="A9" s="421" t="s">
        <v>108</v>
      </c>
      <c r="B9" s="423">
        <v>10</v>
      </c>
      <c r="C9" s="138" t="s">
        <v>85</v>
      </c>
      <c r="D9" s="138">
        <v>7</v>
      </c>
      <c r="E9" s="139">
        <f>укр!AE18</f>
        <v>4885</v>
      </c>
      <c r="F9" s="140" t="s">
        <v>87</v>
      </c>
    </row>
    <row r="10" spans="1:6" s="137" customFormat="1" ht="21" customHeight="1">
      <c r="A10" s="422"/>
      <c r="B10" s="424"/>
      <c r="C10" s="141" t="s">
        <v>86</v>
      </c>
      <c r="D10" s="141">
        <v>3</v>
      </c>
      <c r="E10" s="142">
        <f>укр!AE28+укр!AE38</f>
        <v>1989</v>
      </c>
      <c r="F10" s="143" t="s">
        <v>88</v>
      </c>
    </row>
    <row r="11" spans="1:6" s="145" customFormat="1" ht="15.75">
      <c r="A11" s="144"/>
      <c r="F11" s="146"/>
    </row>
    <row r="12" spans="1:13" s="145" customFormat="1" ht="15.75">
      <c r="A12" s="144"/>
      <c r="B12" s="147"/>
      <c r="C12" s="147"/>
      <c r="D12" s="147"/>
      <c r="E12" s="147"/>
      <c r="F12" s="147"/>
      <c r="G12" s="147"/>
      <c r="H12" s="148"/>
      <c r="I12" s="147"/>
      <c r="J12" s="147"/>
      <c r="K12" s="147"/>
      <c r="L12" s="147"/>
      <c r="M12" s="147"/>
    </row>
    <row r="13" spans="1:13" s="145" customFormat="1" ht="15.75">
      <c r="A13" s="144"/>
      <c r="B13" s="147"/>
      <c r="C13" s="147"/>
      <c r="D13" s="147"/>
      <c r="E13" s="147"/>
      <c r="F13" s="147"/>
      <c r="G13" s="148"/>
      <c r="H13" s="148"/>
      <c r="I13" s="147"/>
      <c r="J13" s="147"/>
      <c r="K13" s="147"/>
      <c r="L13" s="147"/>
      <c r="M13" s="147"/>
    </row>
    <row r="14" spans="1:8" s="147" customFormat="1" ht="15.75">
      <c r="A14" s="426" t="s">
        <v>110</v>
      </c>
      <c r="B14" s="426"/>
      <c r="E14" s="425" t="s">
        <v>141</v>
      </c>
      <c r="F14" s="425"/>
      <c r="G14" s="425"/>
      <c r="H14" s="425"/>
    </row>
  </sheetData>
  <sheetProtection/>
  <mergeCells count="5">
    <mergeCell ref="A6:F6"/>
    <mergeCell ref="A9:A10"/>
    <mergeCell ref="B9:B10"/>
    <mergeCell ref="E14:H14"/>
    <mergeCell ref="A14:B14"/>
  </mergeCells>
  <printOptions/>
  <pageMargins left="1.19" right="0.7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8">
      <selection activeCell="A6" sqref="A6:D6"/>
    </sheetView>
  </sheetViews>
  <sheetFormatPr defaultColWidth="9.140625" defaultRowHeight="12.75"/>
  <cols>
    <col min="1" max="1" width="6.421875" style="156" customWidth="1"/>
    <col min="2" max="2" width="21.140625" style="156" customWidth="1"/>
    <col min="3" max="3" width="18.28125" style="156" customWidth="1"/>
    <col min="4" max="4" width="20.00390625" style="156" customWidth="1"/>
  </cols>
  <sheetData>
    <row r="1" ht="12.75">
      <c r="D1" s="131" t="s">
        <v>66</v>
      </c>
    </row>
    <row r="3" spans="1:4" ht="15.75">
      <c r="A3" s="427" t="s">
        <v>68</v>
      </c>
      <c r="B3" s="427"/>
      <c r="C3" s="427"/>
      <c r="D3" s="427"/>
    </row>
    <row r="4" spans="1:4" ht="29.25" customHeight="1">
      <c r="A4" s="428" t="s">
        <v>119</v>
      </c>
      <c r="B4" s="427"/>
      <c r="C4" s="427"/>
      <c r="D4" s="427"/>
    </row>
    <row r="5" spans="1:4" ht="15.75">
      <c r="A5" s="427" t="s">
        <v>89</v>
      </c>
      <c r="B5" s="427"/>
      <c r="C5" s="427"/>
      <c r="D5" s="427"/>
    </row>
    <row r="6" spans="1:4" ht="15.75">
      <c r="A6" s="427" t="s">
        <v>140</v>
      </c>
      <c r="B6" s="427"/>
      <c r="C6" s="427"/>
      <c r="D6" s="427"/>
    </row>
    <row r="7" spans="1:4" ht="12.75">
      <c r="A7" s="157"/>
      <c r="B7" s="157"/>
      <c r="C7" s="158"/>
      <c r="D7" s="158"/>
    </row>
    <row r="8" spans="1:4" ht="12.75">
      <c r="A8" s="429" t="s">
        <v>69</v>
      </c>
      <c r="B8" s="429" t="s">
        <v>121</v>
      </c>
      <c r="C8" s="429" t="s">
        <v>90</v>
      </c>
      <c r="D8" s="429" t="s">
        <v>40</v>
      </c>
    </row>
    <row r="9" spans="1:4" ht="12.75">
      <c r="A9" s="429"/>
      <c r="B9" s="429"/>
      <c r="C9" s="429"/>
      <c r="D9" s="429"/>
    </row>
    <row r="10" spans="1:4" ht="12.75">
      <c r="A10" s="429"/>
      <c r="B10" s="429"/>
      <c r="C10" s="429"/>
      <c r="D10" s="429"/>
    </row>
    <row r="11" spans="1:4" ht="12.75">
      <c r="A11" s="429"/>
      <c r="B11" s="429"/>
      <c r="C11" s="429"/>
      <c r="D11" s="429"/>
    </row>
    <row r="12" spans="1:4" s="52" customFormat="1" ht="21" customHeight="1">
      <c r="A12" s="104">
        <v>1</v>
      </c>
      <c r="B12" s="159">
        <v>7</v>
      </c>
      <c r="C12" s="103">
        <v>1</v>
      </c>
      <c r="D12" s="103">
        <v>30</v>
      </c>
    </row>
    <row r="13" spans="1:4" s="52" customFormat="1" ht="21" customHeight="1">
      <c r="A13" s="104">
        <v>2</v>
      </c>
      <c r="B13" s="160">
        <v>10</v>
      </c>
      <c r="C13" s="103">
        <v>2</v>
      </c>
      <c r="D13" s="103">
        <v>60</v>
      </c>
    </row>
    <row r="14" spans="1:4" s="52" customFormat="1" ht="21" customHeight="1">
      <c r="A14" s="103">
        <v>3</v>
      </c>
      <c r="B14" s="123">
        <v>12</v>
      </c>
      <c r="C14" s="103">
        <v>4</v>
      </c>
      <c r="D14" s="103">
        <v>120</v>
      </c>
    </row>
    <row r="15" spans="1:4" s="52" customFormat="1" ht="21" customHeight="1">
      <c r="A15" s="123">
        <v>4</v>
      </c>
      <c r="B15" s="123">
        <v>34</v>
      </c>
      <c r="C15" s="103">
        <v>5</v>
      </c>
      <c r="D15" s="103">
        <v>150</v>
      </c>
    </row>
    <row r="16" spans="1:4" s="52" customFormat="1" ht="21" customHeight="1">
      <c r="A16" s="123">
        <v>5</v>
      </c>
      <c r="B16" s="123">
        <v>35</v>
      </c>
      <c r="C16" s="103">
        <v>3</v>
      </c>
      <c r="D16" s="103">
        <v>90</v>
      </c>
    </row>
    <row r="17" spans="1:4" s="52" customFormat="1" ht="21" customHeight="1">
      <c r="A17" s="123">
        <v>6</v>
      </c>
      <c r="B17" s="123">
        <v>41</v>
      </c>
      <c r="C17" s="103">
        <v>2</v>
      </c>
      <c r="D17" s="103">
        <v>60</v>
      </c>
    </row>
    <row r="18" spans="1:4" s="52" customFormat="1" ht="21" customHeight="1">
      <c r="A18" s="103">
        <v>7</v>
      </c>
      <c r="B18" s="123">
        <v>48</v>
      </c>
      <c r="C18" s="103">
        <v>1</v>
      </c>
      <c r="D18" s="103">
        <v>30</v>
      </c>
    </row>
    <row r="19" spans="1:4" s="52" customFormat="1" ht="21" customHeight="1">
      <c r="A19" s="103">
        <v>8</v>
      </c>
      <c r="B19" s="123">
        <v>53</v>
      </c>
      <c r="C19" s="103">
        <v>4</v>
      </c>
      <c r="D19" s="103">
        <v>120</v>
      </c>
    </row>
    <row r="20" spans="1:4" s="52" customFormat="1" ht="21" customHeight="1">
      <c r="A20" s="103">
        <v>9</v>
      </c>
      <c r="B20" s="123">
        <v>66</v>
      </c>
      <c r="C20" s="103">
        <v>3</v>
      </c>
      <c r="D20" s="103">
        <v>90</v>
      </c>
    </row>
    <row r="21" spans="1:4" s="52" customFormat="1" ht="21" customHeight="1">
      <c r="A21" s="103">
        <v>10</v>
      </c>
      <c r="B21" s="123">
        <v>120</v>
      </c>
      <c r="C21" s="103">
        <v>2</v>
      </c>
      <c r="D21" s="103">
        <v>60</v>
      </c>
    </row>
    <row r="22" spans="1:4" s="52" customFormat="1" ht="21" customHeight="1">
      <c r="A22" s="103">
        <v>11</v>
      </c>
      <c r="B22" s="99" t="s">
        <v>91</v>
      </c>
      <c r="C22" s="99">
        <f>SUM(C12:C21)</f>
        <v>27</v>
      </c>
      <c r="D22" s="99">
        <f>SUM(D12:D21)</f>
        <v>810</v>
      </c>
    </row>
    <row r="25" spans="2:5" ht="15.75">
      <c r="B25" s="106" t="s">
        <v>110</v>
      </c>
      <c r="C25" s="52"/>
      <c r="D25" s="107"/>
      <c r="E25" s="122" t="s">
        <v>141</v>
      </c>
    </row>
  </sheetData>
  <sheetProtection/>
  <mergeCells count="8">
    <mergeCell ref="A3:D3"/>
    <mergeCell ref="A4:D4"/>
    <mergeCell ref="A5:D5"/>
    <mergeCell ref="A6:D6"/>
    <mergeCell ref="A8:A11"/>
    <mergeCell ref="B8:B11"/>
    <mergeCell ref="C8:C11"/>
    <mergeCell ref="D8:D11"/>
  </mergeCells>
  <printOptions/>
  <pageMargins left="1.65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2020-09-08T07:47:35Z</cp:lastPrinted>
  <dcterms:created xsi:type="dcterms:W3CDTF">1996-10-08T23:32:33Z</dcterms:created>
  <dcterms:modified xsi:type="dcterms:W3CDTF">2020-09-08T08:40:55Z</dcterms:modified>
  <cp:category/>
  <cp:version/>
  <cp:contentType/>
  <cp:contentStatus/>
</cp:coreProperties>
</file>